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4.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4.xml" ContentType="application/vnd.ms-excel.slicer+xml"/>
  <Override PartName="/xl/timelines/timeline2.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https://d.docs.live.net/9add01256a398251/Desktop/"/>
    </mc:Choice>
  </mc:AlternateContent>
  <xr:revisionPtr revIDLastSave="8" documentId="8_{CEF14F14-7CF5-465A-8481-C264FDCB64A0}" xr6:coauthVersionLast="47" xr6:coauthVersionMax="47" xr10:uidLastSave="{2ED5CB55-FC3E-4C55-B426-2B4DED179C82}"/>
  <bookViews>
    <workbookView xWindow="-120" yWindow="-120" windowWidth="20730" windowHeight="11160" activeTab="6" xr2:uid="{7F05846F-9D74-47BB-9828-887C8C4C19AF}"/>
  </bookViews>
  <sheets>
    <sheet name="KPI 1" sheetId="4" r:id="rId1"/>
    <sheet name="KPI 2" sheetId="5" r:id="rId2"/>
    <sheet name="KPI 3" sheetId="6" r:id="rId3"/>
    <sheet name="KPI 4" sheetId="12" r:id="rId4"/>
    <sheet name="KPI 5" sheetId="10" r:id="rId5"/>
    <sheet name="KPI 6" sheetId="11" r:id="rId6"/>
    <sheet name="Dashboard" sheetId="14" r:id="rId7"/>
  </sheets>
  <definedNames>
    <definedName name="Slicer_grade">#N/A</definedName>
    <definedName name="Slicer_home_ownership">#N/A</definedName>
    <definedName name="Slicer_loan_status">#N/A</definedName>
    <definedName name="Timeline_issue_d">#N/A</definedName>
  </definedNames>
  <calcPr calcId="191029"/>
  <pivotCaches>
    <pivotCache cacheId="0" r:id="rId8"/>
    <pivotCache cacheId="1" r:id="rId9"/>
    <pivotCache cacheId="2" r:id="rId10"/>
    <pivotCache cacheId="3" r:id="rId11"/>
    <pivotCache cacheId="4" r:id="rId12"/>
    <pivotCache cacheId="5" r:id="rId13"/>
    <pivotCache cacheId="14" r:id="rId14"/>
    <pivotCache cacheId="15" r:id="rId15"/>
    <pivotCache cacheId="16" r:id="rId16"/>
    <pivotCache cacheId="17" r:id="rId17"/>
    <pivotCache cacheId="18" r:id="rId18"/>
    <pivotCache cacheId="19" r:id="rId19"/>
  </pivotCaches>
  <extLst>
    <ext xmlns:x14="http://schemas.microsoft.com/office/spreadsheetml/2009/9/main" uri="{876F7934-8845-4945-9796-88D515C7AA90}">
      <x14:pivotCaches>
        <pivotCache cacheId="12" r:id="rId20"/>
      </x14:pivotCaches>
    </ext>
    <ext xmlns:x14="http://schemas.microsoft.com/office/spreadsheetml/2009/9/main" uri="{BBE1A952-AA13-448e-AADC-164F8A28A991}">
      <x14:slicerCaches>
        <x14:slicerCache r:id="rId21"/>
        <x14:slicerCache r:id="rId22"/>
        <x14:slicerCache r:id="rId23"/>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3" r:id="rId24"/>
      </x15:timelineCachePivotCaches>
    </ext>
    <ext xmlns:x15="http://schemas.microsoft.com/office/spreadsheetml/2010/11/main" uri="{D0CA8CA8-9F24-4464-BF8E-62219DCF47F9}">
      <x15:timelineCacheRefs>
        <x15:timelineCacheRef r:id="rId2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e_1_000ef57c-afb7-4c06-a46e-40678409bcc4" name="Finance_1" connection="Query - Finance_1"/>
          <x15:modelTable id="Finance_2_351c3e77-9daf-4731-baff-1b2eee03c48b" name="Finance_2" connection="Query - Finance_2"/>
        </x15:modelTables>
        <x15:modelRelationships>
          <x15:modelRelationship fromTable="Finance_2" fromColumn="id" toTable="Finance_1" toColumn="id"/>
        </x15:modelRelationships>
        <x15:extLst>
          <ext xmlns:x16="http://schemas.microsoft.com/office/spreadsheetml/2014/11/main" uri="{9835A34E-60A6-4A7C-AAB8-D5F71C897F49}">
            <x16:modelTimeGroupings>
              <x16:modelTimeGrouping tableName="Finance_2"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 tableName="Finance_1"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17" i="11" l="1"/>
  <c r="O14" i="11"/>
  <c r="O11" i="11"/>
  <c r="O8" i="11"/>
  <c r="O5" i="11"/>
  <c r="O2" i="11"/>
  <c r="E2" i="6"/>
  <c r="E3"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1010BE1-BFAD-48AB-8DA3-B1A35A146F70}" name="Query - Finance_1" description="Connection to the 'Finance_1' query in the workbook." type="100" refreshedVersion="7" minRefreshableVersion="5">
    <extLst>
      <ext xmlns:x15="http://schemas.microsoft.com/office/spreadsheetml/2010/11/main" uri="{DE250136-89BD-433C-8126-D09CA5730AF9}">
        <x15:connection id="8ffcd2a4-9be9-4626-b4c9-3561b31aa278"/>
      </ext>
    </extLst>
  </connection>
  <connection id="2" xr16:uid="{CE8DC1BF-C5A8-4FA6-BF18-BA572EAABA57}" name="Query - Finance_2" description="Connection to the 'Finance_2' query in the workbook." type="100" refreshedVersion="7" minRefreshableVersion="5">
    <extLst>
      <ext xmlns:x15="http://schemas.microsoft.com/office/spreadsheetml/2010/11/main" uri="{DE250136-89BD-433C-8126-D09CA5730AF9}">
        <x15:connection id="510e9671-6f57-4aaa-9952-4c090538bad7"/>
      </ext>
    </extLst>
  </connection>
  <connection id="3" xr16:uid="{4E4752F7-B420-4327-B7CD-1CE05F0CB073}"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<sst xmlns="http://schemas.openxmlformats.org/spreadsheetml/2006/main" count="165" uniqueCount="144">
  <si>
    <t>D</t>
  </si>
  <si>
    <t>D1</t>
  </si>
  <si>
    <t>RENT</t>
  </si>
  <si>
    <t>Not Verified</t>
  </si>
  <si>
    <t>Fully Paid</t>
  </si>
  <si>
    <t>debt_consolidation</t>
  </si>
  <si>
    <t>CA</t>
  </si>
  <si>
    <t>B</t>
  </si>
  <si>
    <t>B5</t>
  </si>
  <si>
    <t>A</t>
  </si>
  <si>
    <t>A3</t>
  </si>
  <si>
    <t>Source Verified</t>
  </si>
  <si>
    <t>Verified</t>
  </si>
  <si>
    <t>C</t>
  </si>
  <si>
    <t>C4</t>
  </si>
  <si>
    <t>B3</t>
  </si>
  <si>
    <t>D5</t>
  </si>
  <si>
    <t>A5</t>
  </si>
  <si>
    <t>D2</t>
  </si>
  <si>
    <t>B2</t>
  </si>
  <si>
    <t>D3</t>
  </si>
  <si>
    <t>E</t>
  </si>
  <si>
    <t>E5</t>
  </si>
  <si>
    <t>E1</t>
  </si>
  <si>
    <t>A2</t>
  </si>
  <si>
    <t>E4</t>
  </si>
  <si>
    <t>C2</t>
  </si>
  <si>
    <t>A4</t>
  </si>
  <si>
    <t>B1</t>
  </si>
  <si>
    <t>A1</t>
  </si>
  <si>
    <t>B4</t>
  </si>
  <si>
    <t>C3</t>
  </si>
  <si>
    <t>C1</t>
  </si>
  <si>
    <t>D4</t>
  </si>
  <si>
    <t>G</t>
  </si>
  <si>
    <t>G1</t>
  </si>
  <si>
    <t>C5</t>
  </si>
  <si>
    <t>F</t>
  </si>
  <si>
    <t>F5</t>
  </si>
  <si>
    <t>OR</t>
  </si>
  <si>
    <t>NY</t>
  </si>
  <si>
    <t>AZ</t>
  </si>
  <si>
    <t>MI</t>
  </si>
  <si>
    <t>VA</t>
  </si>
  <si>
    <t>MO</t>
  </si>
  <si>
    <t>PA</t>
  </si>
  <si>
    <t>AL</t>
  </si>
  <si>
    <t>FL</t>
  </si>
  <si>
    <t>IL</t>
  </si>
  <si>
    <t>MA</t>
  </si>
  <si>
    <t>HI</t>
  </si>
  <si>
    <t>CT</t>
  </si>
  <si>
    <t>WA</t>
  </si>
  <si>
    <t>NJ</t>
  </si>
  <si>
    <t>VT</t>
  </si>
  <si>
    <t>TX</t>
  </si>
  <si>
    <t>GA</t>
  </si>
  <si>
    <t>WV</t>
  </si>
  <si>
    <t>MD</t>
  </si>
  <si>
    <t>NM</t>
  </si>
  <si>
    <t>E3</t>
  </si>
  <si>
    <t>RI</t>
  </si>
  <si>
    <t>OH</t>
  </si>
  <si>
    <t>UT</t>
  </si>
  <si>
    <t>WI</t>
  </si>
  <si>
    <t>SD</t>
  </si>
  <si>
    <t>KS</t>
  </si>
  <si>
    <t>CO</t>
  </si>
  <si>
    <t>F2</t>
  </si>
  <si>
    <t>E2</t>
  </si>
  <si>
    <t>F3</t>
  </si>
  <si>
    <t>NC</t>
  </si>
  <si>
    <t>DC</t>
  </si>
  <si>
    <t>SC</t>
  </si>
  <si>
    <t>OK</t>
  </si>
  <si>
    <t>F1</t>
  </si>
  <si>
    <t>MN</t>
  </si>
  <si>
    <t>G3</t>
  </si>
  <si>
    <t>LA</t>
  </si>
  <si>
    <t>NV</t>
  </si>
  <si>
    <t>KY</t>
  </si>
  <si>
    <t>MORTGAGE</t>
  </si>
  <si>
    <t>DE</t>
  </si>
  <si>
    <t>WY</t>
  </si>
  <si>
    <t>AR</t>
  </si>
  <si>
    <t>NH</t>
  </si>
  <si>
    <t>MT</t>
  </si>
  <si>
    <t>G4</t>
  </si>
  <si>
    <t>F4</t>
  </si>
  <si>
    <t>OWN</t>
  </si>
  <si>
    <t>G2</t>
  </si>
  <si>
    <t>Charged Off</t>
  </si>
  <si>
    <t>Current</t>
  </si>
  <si>
    <t>G5</t>
  </si>
  <si>
    <t>AK</t>
  </si>
  <si>
    <t>2010</t>
  </si>
  <si>
    <t>moving</t>
  </si>
  <si>
    <t>house</t>
  </si>
  <si>
    <t>small_business</t>
  </si>
  <si>
    <t>credit_card</t>
  </si>
  <si>
    <t>medical</t>
  </si>
  <si>
    <t>educational</t>
  </si>
  <si>
    <t>vacation</t>
  </si>
  <si>
    <t>car</t>
  </si>
  <si>
    <t>other</t>
  </si>
  <si>
    <t>major_purchase</t>
  </si>
  <si>
    <t>home_improvement</t>
  </si>
  <si>
    <t>wedding</t>
  </si>
  <si>
    <t>renewable_energy</t>
  </si>
  <si>
    <t>MS</t>
  </si>
  <si>
    <t>NONE</t>
  </si>
  <si>
    <t>TN</t>
  </si>
  <si>
    <t>ID</t>
  </si>
  <si>
    <t>NE</t>
  </si>
  <si>
    <t>OTHER</t>
  </si>
  <si>
    <t>2011</t>
  </si>
  <si>
    <t>IA</t>
  </si>
  <si>
    <t>IN</t>
  </si>
  <si>
    <t>ME</t>
  </si>
  <si>
    <t>Column Labels</t>
  </si>
  <si>
    <t>Grand Total</t>
  </si>
  <si>
    <t>2009</t>
  </si>
  <si>
    <t>2007</t>
  </si>
  <si>
    <t>2008</t>
  </si>
  <si>
    <t>Row Labels</t>
  </si>
  <si>
    <t>Sum of loan_amnt</t>
  </si>
  <si>
    <t>Sum of revol_bal</t>
  </si>
  <si>
    <t>Sum of total_pymnt</t>
  </si>
  <si>
    <t>Verified status</t>
  </si>
  <si>
    <t>Total payment</t>
  </si>
  <si>
    <t>Count of last_credit_pull_d</t>
  </si>
  <si>
    <t>2014</t>
  </si>
  <si>
    <t>2012</t>
  </si>
  <si>
    <t>2013</t>
  </si>
  <si>
    <t>2015</t>
  </si>
  <si>
    <t>2016</t>
  </si>
  <si>
    <t>Count of last_pymnt_d</t>
  </si>
  <si>
    <t>Sum of funded_amnt</t>
  </si>
  <si>
    <t>Total funded_amnt</t>
  </si>
  <si>
    <t>Average int_rate</t>
  </si>
  <si>
    <t>Total_pymnt</t>
  </si>
  <si>
    <t>Total outstanding principal</t>
  </si>
  <si>
    <t>Count of id</t>
  </si>
  <si>
    <t>Average of revol_util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</si>
</sst>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44" formatCode="_(&quot;$&quot;* #,##0.00_);_(&quot;$&quot;* \(#,##0.00\);_(&quot;$&quot;* &quot;-&quot;??_);_(@_)"/>
    <numFmt numFmtId="164" formatCode="\$\ #\.0,\ \K"/>
  </numFmts>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
    <border>
      <left/>
      <right/>
      <top/>
      <bottom/>
      <diagonal/>
    </border>
  </borders>
  <cellStyleXfs count="3">
    <xf numFmtId="0" fontId="0" fillId="0" borderId="0"/>
    <xf numFmtId="44" fontId="1" fillId="0" borderId="0" applyFont="0" applyFill="0" applyBorder="0" applyAlignment="0" applyProtection="0"/>
    <xf numFmtId="9" fontId="1" fillId="0" borderId="0" applyFont="0" applyFill="0" applyBorder="0" applyAlignment="0" applyProtection="0"/>
  </cellStyleXfs>
  <cellXfs count="8">
    <xf numFmtId="0" fontId="0" fillId="0" borderId="0" xfId="0"/>
    <xf numFmtId="0" fontId="0" fillId="0" borderId="0" xfId="0" applyNumberFormat="1"/>
    <xf numFmtId="0" fontId="0" fillId="0" borderId="0" xfId="0" pivotButton="1"/>
    <xf numFmtId="0" fontId="0" fillId="0" borderId="0" xfId="0" applyAlignment="1">
      <alignment horizontal="left"/>
    </xf>
    <xf numFmtId="10" fontId="0" fillId="0" borderId="0" xfId="0" applyNumberFormat="1"/>
    <xf numFmtId="9" fontId="0" fillId="0" borderId="0" xfId="2" applyFont="1"/>
    <xf numFmtId="164" fontId="0" fillId="0" borderId="0" xfId="1" applyNumberFormat="1" applyFont="1"/>
    <xf numFmtId="164" fontId="0" fillId="0" borderId="0" xfId="0" applyNumberFormat="1"/>
  </cellXfs>
  <cellStyles count="3">
    <cellStyle name="Currency" xfId="1" builtinId="4"/>
    <cellStyle name="Normal" xfId="0" builtinId="0"/>
    <cellStyle name="Percent" xfId="2" builtinId="5"/>
  </cellStyles>
  <dxfs count="2">
    <dxf>
      <font>
        <b/>
        <sz val="11"/>
        <color theme="1"/>
      </font>
    </dxf>
    <dxf>
      <font>
        <sz val="10"/>
      </font>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s>
  <tableStyles count="1" defaultTableStyle="TableStyleMedium2" defaultPivotStyle="PivotStyleLight16">
    <tableStyle name="Timeline Style 1" pivot="0" table="0" count="8" xr9:uid="{ECE5248E-3834-4ACA-9ED0-CA2E9AA08D64}">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openxmlformats.org/officeDocument/2006/relationships/theme" Target="theme/theme1.xml"/><Relationship Id="rId39" Type="http://schemas.openxmlformats.org/officeDocument/2006/relationships/customXml" Target="../customXml/item8.xml"/><Relationship Id="rId21" Type="http://schemas.microsoft.com/office/2007/relationships/slicerCache" Target="slicerCaches/slicerCache1.xml"/><Relationship Id="rId34" Type="http://schemas.openxmlformats.org/officeDocument/2006/relationships/customXml" Target="../customXml/item3.xml"/><Relationship Id="rId42" Type="http://schemas.openxmlformats.org/officeDocument/2006/relationships/customXml" Target="../customXml/item11.xml"/><Relationship Id="rId47" Type="http://schemas.openxmlformats.org/officeDocument/2006/relationships/customXml" Target="../customXml/item1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pivotCacheDefinition" Target="pivotCache/pivotCacheDefinition14.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 Type="http://schemas.openxmlformats.org/officeDocument/2006/relationships/worksheet" Target="worksheets/sheet5.xml"/><Relationship Id="rId15" Type="http://schemas.openxmlformats.org/officeDocument/2006/relationships/pivotCacheDefinition" Target="pivotCache/pivotCacheDefinition8.xml"/><Relationship Id="rId23" Type="http://schemas.microsoft.com/office/2007/relationships/slicerCache" Target="slicerCaches/slicerCache3.xml"/><Relationship Id="rId28" Type="http://schemas.openxmlformats.org/officeDocument/2006/relationships/styles" Target="styles.xml"/><Relationship Id="rId36" Type="http://schemas.openxmlformats.org/officeDocument/2006/relationships/customXml" Target="../customXml/item5.xml"/><Relationship Id="rId10" Type="http://schemas.openxmlformats.org/officeDocument/2006/relationships/pivotCacheDefinition" Target="pivotCache/pivotCacheDefinition3.xml"/><Relationship Id="rId19" Type="http://schemas.openxmlformats.org/officeDocument/2006/relationships/pivotCacheDefinition" Target="pivotCache/pivotCacheDefinition12.xml"/><Relationship Id="rId31" Type="http://schemas.openxmlformats.org/officeDocument/2006/relationships/calcChain" Target="calcChain.xml"/><Relationship Id="rId44"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microsoft.com/office/2007/relationships/slicerCache" Target="slicerCaches/slicerCache2.xml"/><Relationship Id="rId27" Type="http://schemas.openxmlformats.org/officeDocument/2006/relationships/connections" Target="connections.xml"/><Relationship Id="rId30" Type="http://schemas.openxmlformats.org/officeDocument/2006/relationships/powerPivotData" Target="model/item.data"/><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microsoft.com/office/2011/relationships/timelineCache" Target="timelineCaches/timelineCache1.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20" Type="http://schemas.openxmlformats.org/officeDocument/2006/relationships/pivotCacheDefinition" Target="pivotCache/pivotCacheDefinition13.xml"/><Relationship Id="rId41" Type="http://schemas.openxmlformats.org/officeDocument/2006/relationships/customXml" Target="../customXml/item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1!PivotTable13</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900" baseline="0">
                <a:effectLst/>
              </a:rPr>
              <a:t>Year wise loan amount Status</a:t>
            </a:r>
          </a:p>
          <a:p>
            <a:pPr marL="0" marR="0" lvl="0" indent="0" algn="ctr" defTabSz="914400" rtl="0" eaLnBrk="1" fontAlgn="auto" latinLnBrk="0" hangingPunct="1">
              <a:lnSpc>
                <a:spcPct val="100000"/>
              </a:lnSpc>
              <a:spcBef>
                <a:spcPts val="0"/>
              </a:spcBef>
              <a:spcAft>
                <a:spcPts val="0"/>
              </a:spcAft>
              <a:buClrTx/>
              <a:buSzTx/>
              <a:buFontTx/>
              <a:buNone/>
              <a:tabLst/>
              <a:defRPr sz="900" baseline="0">
                <a:solidFill>
                  <a:sysClr val="window" lastClr="FFFFFF">
                    <a:lumMod val="95000"/>
                  </a:sysClr>
                </a:solidFill>
              </a:defRPr>
            </a:pPr>
            <a:endParaRPr lang="en-US" sz="900" baseline="0"/>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1'!$B$1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1'!$A$2:$A$7</c:f>
              <c:strCache>
                <c:ptCount val="5"/>
                <c:pt idx="0">
                  <c:v>2007</c:v>
                </c:pt>
                <c:pt idx="1">
                  <c:v>2008</c:v>
                </c:pt>
                <c:pt idx="2">
                  <c:v>2009</c:v>
                </c:pt>
                <c:pt idx="3">
                  <c:v>2010</c:v>
                </c:pt>
                <c:pt idx="4">
                  <c:v>2011</c:v>
                </c:pt>
              </c:strCache>
            </c:strRef>
          </c:cat>
          <c:val>
            <c:numRef>
              <c:f>'KPI 1'!$B$2:$B$7</c:f>
              <c:numCache>
                <c:formatCode>General</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47E2-4E45-A0F1-101EED8C6CCA}"/>
            </c:ext>
          </c:extLst>
        </c:ser>
        <c:dLbls>
          <c:showLegendKey val="0"/>
          <c:showVal val="0"/>
          <c:showCatName val="0"/>
          <c:showSerName val="0"/>
          <c:showPercent val="0"/>
          <c:showBubbleSize val="0"/>
        </c:dLbls>
        <c:gapWidth val="100"/>
        <c:overlap val="-24"/>
        <c:axId val="1460027888"/>
        <c:axId val="616041824"/>
      </c:barChart>
      <c:catAx>
        <c:axId val="146002788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6041824"/>
        <c:crosses val="autoZero"/>
        <c:auto val="1"/>
        <c:lblAlgn val="ctr"/>
        <c:lblOffset val="100"/>
        <c:noMultiLvlLbl val="0"/>
      </c:catAx>
      <c:valAx>
        <c:axId val="6160418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600278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4!PivotTable22</c:name>
    <c:fmtId val="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200" b="1" i="0" baseline="0">
                <a:effectLst/>
              </a:rPr>
              <a:t>State wise and last_credit_pull_d wise loan status</a:t>
            </a:r>
            <a:endParaRPr lang="en-IN" sz="1200" baseline="0">
              <a:effectLst/>
            </a:endParaRP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 lastClr="FFFFFF">
                    <a:lumMod val="95000"/>
                  </a:sysClr>
                </a:solidFill>
              </a:defRPr>
            </a:pPr>
            <a:endParaRPr lang="en-IN"/>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no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noFill/>
            <a:ln w="9525">
              <a:no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103884802105077E-2"/>
          <c:y val="0.17380855802115644"/>
          <c:w val="0.91553454800708056"/>
          <c:h val="0.75019365822515427"/>
        </c:manualLayout>
      </c:layout>
      <c:lineChart>
        <c:grouping val="standard"/>
        <c:varyColors val="0"/>
        <c:ser>
          <c:idx val="0"/>
          <c:order val="0"/>
          <c:tx>
            <c:strRef>
              <c:f>'KPI 4'!$B$2:$B$3</c:f>
              <c:strCache>
                <c:ptCount val="1"/>
                <c:pt idx="0">
                  <c:v>Charged Off</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'KPI 4'!$A$4:$A$54</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'KPI 4'!$B$4:$B$54</c:f>
              <c:numCache>
                <c:formatCode>General</c:formatCode>
                <c:ptCount val="50"/>
                <c:pt idx="0">
                  <c:v>15</c:v>
                </c:pt>
                <c:pt idx="1">
                  <c:v>54</c:v>
                </c:pt>
                <c:pt idx="2">
                  <c:v>27</c:v>
                </c:pt>
                <c:pt idx="3">
                  <c:v>123</c:v>
                </c:pt>
                <c:pt idx="4">
                  <c:v>1124</c:v>
                </c:pt>
                <c:pt idx="5">
                  <c:v>98</c:v>
                </c:pt>
                <c:pt idx="6">
                  <c:v>94</c:v>
                </c:pt>
                <c:pt idx="7">
                  <c:v>15</c:v>
                </c:pt>
                <c:pt idx="8">
                  <c:v>12</c:v>
                </c:pt>
                <c:pt idx="9">
                  <c:v>504</c:v>
                </c:pt>
                <c:pt idx="10">
                  <c:v>215</c:v>
                </c:pt>
                <c:pt idx="11">
                  <c:v>28</c:v>
                </c:pt>
                <c:pt idx="13">
                  <c:v>1</c:v>
                </c:pt>
                <c:pt idx="14">
                  <c:v>197</c:v>
                </c:pt>
                <c:pt idx="16">
                  <c:v>31</c:v>
                </c:pt>
                <c:pt idx="17">
                  <c:v>45</c:v>
                </c:pt>
                <c:pt idx="18">
                  <c:v>53</c:v>
                </c:pt>
                <c:pt idx="19">
                  <c:v>159</c:v>
                </c:pt>
                <c:pt idx="20">
                  <c:v>162</c:v>
                </c:pt>
                <c:pt idx="22">
                  <c:v>103</c:v>
                </c:pt>
                <c:pt idx="23">
                  <c:v>81</c:v>
                </c:pt>
                <c:pt idx="24">
                  <c:v>114</c:v>
                </c:pt>
                <c:pt idx="25">
                  <c:v>2</c:v>
                </c:pt>
                <c:pt idx="26">
                  <c:v>11</c:v>
                </c:pt>
                <c:pt idx="27">
                  <c:v>114</c:v>
                </c:pt>
                <c:pt idx="28">
                  <c:v>3</c:v>
                </c:pt>
                <c:pt idx="29">
                  <c:v>25</c:v>
                </c:pt>
                <c:pt idx="30">
                  <c:v>278</c:v>
                </c:pt>
                <c:pt idx="31">
                  <c:v>30</c:v>
                </c:pt>
                <c:pt idx="32">
                  <c:v>108</c:v>
                </c:pt>
                <c:pt idx="33">
                  <c:v>495</c:v>
                </c:pt>
                <c:pt idx="34">
                  <c:v>155</c:v>
                </c:pt>
                <c:pt idx="35">
                  <c:v>40</c:v>
                </c:pt>
                <c:pt idx="36">
                  <c:v>71</c:v>
                </c:pt>
                <c:pt idx="37">
                  <c:v>180</c:v>
                </c:pt>
                <c:pt idx="38">
                  <c:v>25</c:v>
                </c:pt>
                <c:pt idx="39">
                  <c:v>66</c:v>
                </c:pt>
                <c:pt idx="40">
                  <c:v>12</c:v>
                </c:pt>
                <c:pt idx="41">
                  <c:v>2</c:v>
                </c:pt>
                <c:pt idx="42">
                  <c:v>316</c:v>
                </c:pt>
                <c:pt idx="43">
                  <c:v>40</c:v>
                </c:pt>
                <c:pt idx="44">
                  <c:v>177</c:v>
                </c:pt>
                <c:pt idx="45">
                  <c:v>6</c:v>
                </c:pt>
                <c:pt idx="46">
                  <c:v>127</c:v>
                </c:pt>
                <c:pt idx="47">
                  <c:v>63</c:v>
                </c:pt>
                <c:pt idx="48">
                  <c:v>21</c:v>
                </c:pt>
                <c:pt idx="49">
                  <c:v>4</c:v>
                </c:pt>
              </c:numCache>
            </c:numRef>
          </c:val>
          <c:smooth val="0"/>
          <c:extLst>
            <c:ext xmlns:c16="http://schemas.microsoft.com/office/drawing/2014/chart" uri="{C3380CC4-5D6E-409C-BE32-E72D297353CC}">
              <c16:uniqueId val="{00000000-7D83-4671-9BA5-38F536B85A0E}"/>
            </c:ext>
          </c:extLst>
        </c:ser>
        <c:ser>
          <c:idx val="1"/>
          <c:order val="1"/>
          <c:tx>
            <c:strRef>
              <c:f>'KPI 4'!$C$2:$C$3</c:f>
              <c:strCache>
                <c:ptCount val="1"/>
                <c:pt idx="0">
                  <c:v>Current</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'KPI 4'!$A$4:$A$54</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'KPI 4'!$C$4:$C$54</c:f>
              <c:numCache>
                <c:formatCode>General</c:formatCode>
                <c:ptCount val="50"/>
                <c:pt idx="0">
                  <c:v>2</c:v>
                </c:pt>
                <c:pt idx="1">
                  <c:v>17</c:v>
                </c:pt>
                <c:pt idx="2">
                  <c:v>10</c:v>
                </c:pt>
                <c:pt idx="3">
                  <c:v>30</c:v>
                </c:pt>
                <c:pt idx="4">
                  <c:v>150</c:v>
                </c:pt>
                <c:pt idx="5">
                  <c:v>26</c:v>
                </c:pt>
                <c:pt idx="6">
                  <c:v>25</c:v>
                </c:pt>
                <c:pt idx="7">
                  <c:v>3</c:v>
                </c:pt>
                <c:pt idx="8">
                  <c:v>1</c:v>
                </c:pt>
                <c:pt idx="9">
                  <c:v>85</c:v>
                </c:pt>
                <c:pt idx="10">
                  <c:v>39</c:v>
                </c:pt>
                <c:pt idx="11">
                  <c:v>8</c:v>
                </c:pt>
                <c:pt idx="14">
                  <c:v>47</c:v>
                </c:pt>
                <c:pt idx="16">
                  <c:v>16</c:v>
                </c:pt>
                <c:pt idx="17">
                  <c:v>14</c:v>
                </c:pt>
                <c:pt idx="18">
                  <c:v>9</c:v>
                </c:pt>
                <c:pt idx="19">
                  <c:v>43</c:v>
                </c:pt>
                <c:pt idx="20">
                  <c:v>26</c:v>
                </c:pt>
                <c:pt idx="22">
                  <c:v>16</c:v>
                </c:pt>
                <c:pt idx="23">
                  <c:v>10</c:v>
                </c:pt>
                <c:pt idx="24">
                  <c:v>16</c:v>
                </c:pt>
                <c:pt idx="26">
                  <c:v>2</c:v>
                </c:pt>
                <c:pt idx="27">
                  <c:v>38</c:v>
                </c:pt>
                <c:pt idx="29">
                  <c:v>5</c:v>
                </c:pt>
                <c:pt idx="30">
                  <c:v>60</c:v>
                </c:pt>
                <c:pt idx="31">
                  <c:v>6</c:v>
                </c:pt>
                <c:pt idx="32">
                  <c:v>18</c:v>
                </c:pt>
                <c:pt idx="33">
                  <c:v>114</c:v>
                </c:pt>
                <c:pt idx="34">
                  <c:v>45</c:v>
                </c:pt>
                <c:pt idx="35">
                  <c:v>12</c:v>
                </c:pt>
                <c:pt idx="36">
                  <c:v>16</c:v>
                </c:pt>
                <c:pt idx="37">
                  <c:v>49</c:v>
                </c:pt>
                <c:pt idx="38">
                  <c:v>4</c:v>
                </c:pt>
                <c:pt idx="39">
                  <c:v>13</c:v>
                </c:pt>
                <c:pt idx="40">
                  <c:v>2</c:v>
                </c:pt>
                <c:pt idx="42">
                  <c:v>68</c:v>
                </c:pt>
                <c:pt idx="43">
                  <c:v>6</c:v>
                </c:pt>
                <c:pt idx="44">
                  <c:v>38</c:v>
                </c:pt>
                <c:pt idx="45">
                  <c:v>1</c:v>
                </c:pt>
                <c:pt idx="46">
                  <c:v>22</c:v>
                </c:pt>
                <c:pt idx="47">
                  <c:v>20</c:v>
                </c:pt>
                <c:pt idx="48">
                  <c:v>5</c:v>
                </c:pt>
                <c:pt idx="49">
                  <c:v>3</c:v>
                </c:pt>
              </c:numCache>
            </c:numRef>
          </c:val>
          <c:smooth val="0"/>
          <c:extLst>
            <c:ext xmlns:c16="http://schemas.microsoft.com/office/drawing/2014/chart" uri="{C3380CC4-5D6E-409C-BE32-E72D297353CC}">
              <c16:uniqueId val="{00000001-7D83-4671-9BA5-38F536B85A0E}"/>
            </c:ext>
          </c:extLst>
        </c:ser>
        <c:ser>
          <c:idx val="2"/>
          <c:order val="2"/>
          <c:tx>
            <c:strRef>
              <c:f>'KPI 4'!$D$2:$D$3</c:f>
              <c:strCache>
                <c:ptCount val="1"/>
                <c:pt idx="0">
                  <c:v>Fully Paid</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cat>
            <c:strRef>
              <c:f>'KPI 4'!$A$4:$A$54</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'KPI 4'!$D$4:$D$54</c:f>
              <c:numCache>
                <c:formatCode>General</c:formatCode>
                <c:ptCount val="50"/>
                <c:pt idx="0">
                  <c:v>63</c:v>
                </c:pt>
                <c:pt idx="1">
                  <c:v>381</c:v>
                </c:pt>
                <c:pt idx="2">
                  <c:v>208</c:v>
                </c:pt>
                <c:pt idx="3">
                  <c:v>726</c:v>
                </c:pt>
                <c:pt idx="4">
                  <c:v>5823</c:v>
                </c:pt>
                <c:pt idx="5">
                  <c:v>668</c:v>
                </c:pt>
                <c:pt idx="6">
                  <c:v>632</c:v>
                </c:pt>
                <c:pt idx="7">
                  <c:v>196</c:v>
                </c:pt>
                <c:pt idx="8">
                  <c:v>101</c:v>
                </c:pt>
                <c:pt idx="9">
                  <c:v>2277</c:v>
                </c:pt>
                <c:pt idx="10">
                  <c:v>1144</c:v>
                </c:pt>
                <c:pt idx="11">
                  <c:v>138</c:v>
                </c:pt>
                <c:pt idx="12">
                  <c:v>5</c:v>
                </c:pt>
                <c:pt idx="13">
                  <c:v>5</c:v>
                </c:pt>
                <c:pt idx="14">
                  <c:v>1281</c:v>
                </c:pt>
                <c:pt idx="15">
                  <c:v>9</c:v>
                </c:pt>
                <c:pt idx="16">
                  <c:v>224</c:v>
                </c:pt>
                <c:pt idx="17">
                  <c:v>266</c:v>
                </c:pt>
                <c:pt idx="18">
                  <c:v>374</c:v>
                </c:pt>
                <c:pt idx="19">
                  <c:v>1138</c:v>
                </c:pt>
                <c:pt idx="20">
                  <c:v>861</c:v>
                </c:pt>
                <c:pt idx="21">
                  <c:v>3</c:v>
                </c:pt>
                <c:pt idx="22">
                  <c:v>601</c:v>
                </c:pt>
                <c:pt idx="23">
                  <c:v>524</c:v>
                </c:pt>
                <c:pt idx="24">
                  <c:v>556</c:v>
                </c:pt>
                <c:pt idx="25">
                  <c:v>17</c:v>
                </c:pt>
                <c:pt idx="26">
                  <c:v>72</c:v>
                </c:pt>
                <c:pt idx="27">
                  <c:v>636</c:v>
                </c:pt>
                <c:pt idx="28">
                  <c:v>2</c:v>
                </c:pt>
                <c:pt idx="29">
                  <c:v>141</c:v>
                </c:pt>
                <c:pt idx="30">
                  <c:v>1512</c:v>
                </c:pt>
                <c:pt idx="31">
                  <c:v>153</c:v>
                </c:pt>
                <c:pt idx="32">
                  <c:v>371</c:v>
                </c:pt>
                <c:pt idx="33">
                  <c:v>3203</c:v>
                </c:pt>
                <c:pt idx="34">
                  <c:v>1023</c:v>
                </c:pt>
                <c:pt idx="35">
                  <c:v>247</c:v>
                </c:pt>
                <c:pt idx="36">
                  <c:v>364</c:v>
                </c:pt>
                <c:pt idx="37">
                  <c:v>1288</c:v>
                </c:pt>
                <c:pt idx="38">
                  <c:v>169</c:v>
                </c:pt>
                <c:pt idx="39">
                  <c:v>393</c:v>
                </c:pt>
                <c:pt idx="40">
                  <c:v>50</c:v>
                </c:pt>
                <c:pt idx="41">
                  <c:v>15</c:v>
                </c:pt>
                <c:pt idx="42">
                  <c:v>2343</c:v>
                </c:pt>
                <c:pt idx="43">
                  <c:v>212</c:v>
                </c:pt>
                <c:pt idx="44">
                  <c:v>1192</c:v>
                </c:pt>
                <c:pt idx="45">
                  <c:v>47</c:v>
                </c:pt>
                <c:pt idx="46">
                  <c:v>691</c:v>
                </c:pt>
                <c:pt idx="47">
                  <c:v>377</c:v>
                </c:pt>
                <c:pt idx="48">
                  <c:v>151</c:v>
                </c:pt>
                <c:pt idx="49">
                  <c:v>76</c:v>
                </c:pt>
              </c:numCache>
            </c:numRef>
          </c:val>
          <c:smooth val="0"/>
          <c:extLst>
            <c:ext xmlns:c16="http://schemas.microsoft.com/office/drawing/2014/chart" uri="{C3380CC4-5D6E-409C-BE32-E72D297353CC}">
              <c16:uniqueId val="{00000018-7D83-4671-9BA5-38F536B85A0E}"/>
            </c:ext>
          </c:extLst>
        </c:ser>
        <c:dLbls>
          <c:showLegendKey val="0"/>
          <c:showVal val="0"/>
          <c:showCatName val="0"/>
          <c:showSerName val="0"/>
          <c:showPercent val="0"/>
          <c:showBubbleSize val="0"/>
        </c:dLbls>
        <c:smooth val="0"/>
        <c:axId val="1436890448"/>
        <c:axId val="1436890864"/>
      </c:lineChart>
      <c:catAx>
        <c:axId val="14368904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6890864"/>
        <c:crosses val="autoZero"/>
        <c:auto val="1"/>
        <c:lblAlgn val="ctr"/>
        <c:lblOffset val="100"/>
        <c:noMultiLvlLbl val="0"/>
      </c:catAx>
      <c:valAx>
        <c:axId val="14368908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6890448"/>
        <c:crosses val="autoZero"/>
        <c:crossBetween val="between"/>
      </c:valAx>
      <c:spPr>
        <a:noFill/>
        <a:ln>
          <a:noFill/>
        </a:ln>
        <a:effectLst/>
      </c:spPr>
    </c:plotArea>
    <c:legend>
      <c:legendPos val="t"/>
      <c:layout>
        <c:manualLayout>
          <c:xMode val="edge"/>
          <c:yMode val="edge"/>
          <c:x val="0.16506071771687561"/>
          <c:y val="0.1768561108079312"/>
          <c:w val="0.67985078886169636"/>
          <c:h val="5.447978634540522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65000"/>
        <a:lumOff val="35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5!PivotTable20</c:name>
    <c:fmtId val="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000" baseline="0">
                <a:effectLst/>
              </a:rPr>
              <a:t>Home ownership Vs last payment date status</a:t>
            </a:r>
          </a:p>
          <a:p>
            <a:pPr marL="0" marR="0" lvl="0" indent="0" algn="ctr" defTabSz="914400" rtl="0" eaLnBrk="1" fontAlgn="auto" latinLnBrk="0" hangingPunct="1">
              <a:lnSpc>
                <a:spcPct val="100000"/>
              </a:lnSpc>
              <a:spcBef>
                <a:spcPts val="0"/>
              </a:spcBef>
              <a:spcAft>
                <a:spcPts val="0"/>
              </a:spcAft>
              <a:buClrTx/>
              <a:buSzTx/>
              <a:buFontTx/>
              <a:buNone/>
              <a:tabLst/>
              <a:defRPr sz="1000">
                <a:solidFill>
                  <a:sysClr val="window" lastClr="FFFFFF">
                    <a:lumMod val="95000"/>
                  </a:sysClr>
                </a:solidFill>
              </a:defRPr>
            </a:pPr>
            <a:endParaRPr lang="en-IN" sz="1000" baseline="0"/>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5717006178957717E-2"/>
          <c:y val="0.19165562913907286"/>
          <c:w val="0.7487974660354616"/>
          <c:h val="0.70150875180337557"/>
        </c:manualLayout>
      </c:layout>
      <c:barChart>
        <c:barDir val="col"/>
        <c:grouping val="clustered"/>
        <c:varyColors val="0"/>
        <c:ser>
          <c:idx val="0"/>
          <c:order val="0"/>
          <c:tx>
            <c:strRef>
              <c:f>'KPI 5'!$B$2:$B$3</c:f>
              <c:strCache>
                <c:ptCount val="1"/>
                <c:pt idx="0">
                  <c:v>2008</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5'!$B$4:$B$9</c:f>
              <c:numCache>
                <c:formatCode>General</c:formatCode>
                <c:ptCount val="5"/>
                <c:pt idx="0">
                  <c:v>56</c:v>
                </c:pt>
                <c:pt idx="3">
                  <c:v>11</c:v>
                </c:pt>
                <c:pt idx="4">
                  <c:v>70</c:v>
                </c:pt>
              </c:numCache>
            </c:numRef>
          </c:val>
          <c:extLst>
            <c:ext xmlns:c16="http://schemas.microsoft.com/office/drawing/2014/chart" uri="{C3380CC4-5D6E-409C-BE32-E72D297353CC}">
              <c16:uniqueId val="{00000000-699F-46C3-ADFA-C377BA1B419E}"/>
            </c:ext>
          </c:extLst>
        </c:ser>
        <c:ser>
          <c:idx val="1"/>
          <c:order val="1"/>
          <c:tx>
            <c:strRef>
              <c:f>'KPI 5'!$C$2:$C$3</c:f>
              <c:strCache>
                <c:ptCount val="1"/>
                <c:pt idx="0">
                  <c:v>2009</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5'!$C$4:$C$9</c:f>
              <c:numCache>
                <c:formatCode>General</c:formatCode>
                <c:ptCount val="5"/>
                <c:pt idx="0">
                  <c:v>229</c:v>
                </c:pt>
                <c:pt idx="2">
                  <c:v>12</c:v>
                </c:pt>
                <c:pt idx="3">
                  <c:v>39</c:v>
                </c:pt>
                <c:pt idx="4">
                  <c:v>279</c:v>
                </c:pt>
              </c:numCache>
            </c:numRef>
          </c:val>
          <c:extLst>
            <c:ext xmlns:c16="http://schemas.microsoft.com/office/drawing/2014/chart" uri="{C3380CC4-5D6E-409C-BE32-E72D297353CC}">
              <c16:uniqueId val="{00000001-699F-46C3-ADFA-C377BA1B419E}"/>
            </c:ext>
          </c:extLst>
        </c:ser>
        <c:ser>
          <c:idx val="2"/>
          <c:order val="2"/>
          <c:tx>
            <c:strRef>
              <c:f>'KPI 5'!$D$2:$D$3</c:f>
              <c:strCache>
                <c:ptCount val="1"/>
                <c:pt idx="0">
                  <c:v>2010</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5'!$D$4:$D$9</c:f>
              <c:numCache>
                <c:formatCode>General</c:formatCode>
                <c:ptCount val="5"/>
                <c:pt idx="0">
                  <c:v>706</c:v>
                </c:pt>
                <c:pt idx="1">
                  <c:v>2</c:v>
                </c:pt>
                <c:pt idx="2">
                  <c:v>16</c:v>
                </c:pt>
                <c:pt idx="3">
                  <c:v>185</c:v>
                </c:pt>
                <c:pt idx="4">
                  <c:v>939</c:v>
                </c:pt>
              </c:numCache>
            </c:numRef>
          </c:val>
          <c:extLst>
            <c:ext xmlns:c16="http://schemas.microsoft.com/office/drawing/2014/chart" uri="{C3380CC4-5D6E-409C-BE32-E72D297353CC}">
              <c16:uniqueId val="{00000002-699F-46C3-ADFA-C377BA1B419E}"/>
            </c:ext>
          </c:extLst>
        </c:ser>
        <c:ser>
          <c:idx val="3"/>
          <c:order val="3"/>
          <c:tx>
            <c:strRef>
              <c:f>'KPI 5'!$E$2:$E$3</c:f>
              <c:strCache>
                <c:ptCount val="1"/>
                <c:pt idx="0">
                  <c:v>2011</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5'!$E$4:$E$9</c:f>
              <c:numCache>
                <c:formatCode>General</c:formatCode>
                <c:ptCount val="5"/>
                <c:pt idx="0">
                  <c:v>2131</c:v>
                </c:pt>
                <c:pt idx="1">
                  <c:v>1</c:v>
                </c:pt>
                <c:pt idx="2">
                  <c:v>34</c:v>
                </c:pt>
                <c:pt idx="3">
                  <c:v>422</c:v>
                </c:pt>
                <c:pt idx="4">
                  <c:v>2408</c:v>
                </c:pt>
              </c:numCache>
            </c:numRef>
          </c:val>
          <c:extLst>
            <c:ext xmlns:c16="http://schemas.microsoft.com/office/drawing/2014/chart" uri="{C3380CC4-5D6E-409C-BE32-E72D297353CC}">
              <c16:uniqueId val="{00000003-699F-46C3-ADFA-C377BA1B419E}"/>
            </c:ext>
          </c:extLst>
        </c:ser>
        <c:ser>
          <c:idx val="4"/>
          <c:order val="4"/>
          <c:tx>
            <c:strRef>
              <c:f>'KPI 5'!$F$2:$F$3</c:f>
              <c:strCache>
                <c:ptCount val="1"/>
                <c:pt idx="0">
                  <c:v>2012</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5'!$F$4:$F$9</c:f>
              <c:numCache>
                <c:formatCode>General</c:formatCode>
                <c:ptCount val="5"/>
                <c:pt idx="0">
                  <c:v>3786</c:v>
                </c:pt>
                <c:pt idx="2">
                  <c:v>35</c:v>
                </c:pt>
                <c:pt idx="3">
                  <c:v>700</c:v>
                </c:pt>
                <c:pt idx="4">
                  <c:v>4383</c:v>
                </c:pt>
              </c:numCache>
            </c:numRef>
          </c:val>
          <c:extLst>
            <c:ext xmlns:c16="http://schemas.microsoft.com/office/drawing/2014/chart" uri="{C3380CC4-5D6E-409C-BE32-E72D297353CC}">
              <c16:uniqueId val="{00000021-699F-46C3-ADFA-C377BA1B419E}"/>
            </c:ext>
          </c:extLst>
        </c:ser>
        <c:ser>
          <c:idx val="5"/>
          <c:order val="5"/>
          <c:tx>
            <c:strRef>
              <c:f>'KPI 5'!$G$2:$G$3</c:f>
              <c:strCache>
                <c:ptCount val="1"/>
                <c:pt idx="0">
                  <c:v>2013</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5'!$G$4:$G$9</c:f>
              <c:numCache>
                <c:formatCode>General</c:formatCode>
                <c:ptCount val="5"/>
                <c:pt idx="0">
                  <c:v>4254</c:v>
                </c:pt>
                <c:pt idx="3">
                  <c:v>703</c:v>
                </c:pt>
                <c:pt idx="4">
                  <c:v>4501</c:v>
                </c:pt>
              </c:numCache>
            </c:numRef>
          </c:val>
          <c:extLst>
            <c:ext xmlns:c16="http://schemas.microsoft.com/office/drawing/2014/chart" uri="{C3380CC4-5D6E-409C-BE32-E72D297353CC}">
              <c16:uniqueId val="{00000055-699F-46C3-ADFA-C377BA1B419E}"/>
            </c:ext>
          </c:extLst>
        </c:ser>
        <c:ser>
          <c:idx val="6"/>
          <c:order val="6"/>
          <c:tx>
            <c:strRef>
              <c:f>'KPI 5'!$H$2:$H$3</c:f>
              <c:strCache>
                <c:ptCount val="1"/>
                <c:pt idx="0">
                  <c:v>2014</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5'!$H$4:$H$9</c:f>
              <c:numCache>
                <c:formatCode>General</c:formatCode>
                <c:ptCount val="5"/>
                <c:pt idx="0">
                  <c:v>4172</c:v>
                </c:pt>
                <c:pt idx="3">
                  <c:v>673</c:v>
                </c:pt>
                <c:pt idx="4">
                  <c:v>4424</c:v>
                </c:pt>
              </c:numCache>
            </c:numRef>
          </c:val>
          <c:extLst>
            <c:ext xmlns:c16="http://schemas.microsoft.com/office/drawing/2014/chart" uri="{C3380CC4-5D6E-409C-BE32-E72D297353CC}">
              <c16:uniqueId val="{0000005B-699F-46C3-ADFA-C377BA1B419E}"/>
            </c:ext>
          </c:extLst>
        </c:ser>
        <c:ser>
          <c:idx val="7"/>
          <c:order val="7"/>
          <c:tx>
            <c:strRef>
              <c:f>'KPI 5'!$I$2:$I$3</c:f>
              <c:strCache>
                <c:ptCount val="1"/>
                <c:pt idx="0">
                  <c:v>2015</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5'!$I$4:$I$9</c:f>
              <c:numCache>
                <c:formatCode>General</c:formatCode>
                <c:ptCount val="5"/>
                <c:pt idx="0">
                  <c:v>1207</c:v>
                </c:pt>
                <c:pt idx="2">
                  <c:v>1</c:v>
                </c:pt>
                <c:pt idx="3">
                  <c:v>160</c:v>
                </c:pt>
                <c:pt idx="4">
                  <c:v>1063</c:v>
                </c:pt>
              </c:numCache>
            </c:numRef>
          </c:val>
          <c:extLst>
            <c:ext xmlns:c16="http://schemas.microsoft.com/office/drawing/2014/chart" uri="{C3380CC4-5D6E-409C-BE32-E72D297353CC}">
              <c16:uniqueId val="{0000005C-699F-46C3-ADFA-C377BA1B419E}"/>
            </c:ext>
          </c:extLst>
        </c:ser>
        <c:ser>
          <c:idx val="8"/>
          <c:order val="8"/>
          <c:tx>
            <c:strRef>
              <c:f>'KPI 5'!$J$2:$J$3</c:f>
              <c:strCache>
                <c:ptCount val="1"/>
                <c:pt idx="0">
                  <c:v>2016</c:v>
                </c:pt>
              </c:strCache>
            </c:strRef>
          </c:tx>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5'!$J$4:$J$9</c:f>
              <c:numCache>
                <c:formatCode>General</c:formatCode>
                <c:ptCount val="5"/>
                <c:pt idx="0">
                  <c:v>1104</c:v>
                </c:pt>
                <c:pt idx="3">
                  <c:v>160</c:v>
                </c:pt>
                <c:pt idx="4">
                  <c:v>780</c:v>
                </c:pt>
              </c:numCache>
            </c:numRef>
          </c:val>
          <c:extLst>
            <c:ext xmlns:c16="http://schemas.microsoft.com/office/drawing/2014/chart" uri="{C3380CC4-5D6E-409C-BE32-E72D297353CC}">
              <c16:uniqueId val="{0000005D-699F-46C3-ADFA-C377BA1B419E}"/>
            </c:ext>
          </c:extLst>
        </c:ser>
        <c:dLbls>
          <c:showLegendKey val="0"/>
          <c:showVal val="0"/>
          <c:showCatName val="0"/>
          <c:showSerName val="0"/>
          <c:showPercent val="0"/>
          <c:showBubbleSize val="0"/>
        </c:dLbls>
        <c:gapWidth val="100"/>
        <c:overlap val="-24"/>
        <c:axId val="408961151"/>
        <c:axId val="408986111"/>
      </c:barChart>
      <c:catAx>
        <c:axId val="40896115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08986111"/>
        <c:crosses val="autoZero"/>
        <c:auto val="1"/>
        <c:lblAlgn val="ctr"/>
        <c:lblOffset val="100"/>
        <c:noMultiLvlLbl val="0"/>
      </c:catAx>
      <c:valAx>
        <c:axId val="4089861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08961151"/>
        <c:crosses val="autoZero"/>
        <c:crossBetween val="between"/>
      </c:valAx>
      <c:spPr>
        <a:noFill/>
        <a:ln>
          <a:noFill/>
        </a:ln>
        <a:effectLst/>
      </c:spPr>
    </c:plotArea>
    <c:legend>
      <c:legendPos val="r"/>
      <c:layout>
        <c:manualLayout>
          <c:xMode val="edge"/>
          <c:yMode val="edge"/>
          <c:x val="0.84843617186435816"/>
          <c:y val="9.1532670258322971E-2"/>
          <c:w val="0.12890094535746979"/>
          <c:h val="0.8415616797900262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65000"/>
        <a:lumOff val="35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6!PivotTable21</c:name>
    <c:fmtId val="2"/>
  </c:pivotSource>
  <c:chart>
    <c:title>
      <c:tx>
        <c:rich>
          <a:bodyPr rot="0" spcFirstLastPara="1" vertOverflow="ellipsis" vert="horz" wrap="square" anchor="ctr" anchorCtr="1"/>
          <a:lstStyle/>
          <a:p>
            <a:pPr>
              <a:defRPr sz="10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000" baseline="0"/>
              <a:t>Total funded amount for purpose</a:t>
            </a:r>
          </a:p>
        </c:rich>
      </c:tx>
      <c:overlay val="0"/>
      <c:spPr>
        <a:noFill/>
        <a:ln>
          <a:noFill/>
        </a:ln>
        <a:effectLst/>
      </c:spPr>
      <c:txPr>
        <a:bodyPr rot="0" spcFirstLastPara="1" vertOverflow="ellipsis" vert="horz" wrap="square" anchor="ctr" anchorCtr="1"/>
        <a:lstStyle/>
        <a:p>
          <a:pPr>
            <a:defRPr sz="10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776173414290516E-2"/>
          <c:y val="0.13475370847714535"/>
          <c:w val="0.63842061976585351"/>
          <c:h val="0.73977455739355313"/>
        </c:manualLayout>
      </c:layout>
      <c:pie3DChart>
        <c:varyColors val="1"/>
        <c:ser>
          <c:idx val="0"/>
          <c:order val="0"/>
          <c:tx>
            <c:strRef>
              <c:f>'KPI 6'!$B$1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44F5-4453-9C25-2EA44964BA8A}"/>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44F5-4453-9C25-2EA44964BA8A}"/>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44F5-4453-9C25-2EA44964BA8A}"/>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44F5-4453-9C25-2EA44964BA8A}"/>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44F5-4453-9C25-2EA44964BA8A}"/>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44F5-4453-9C25-2EA44964BA8A}"/>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44F5-4453-9C25-2EA44964BA8A}"/>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44F5-4453-9C25-2EA44964BA8A}"/>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44F5-4453-9C25-2EA44964BA8A}"/>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44F5-4453-9C25-2EA44964BA8A}"/>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44F5-4453-9C25-2EA44964BA8A}"/>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44F5-4453-9C25-2EA44964BA8A}"/>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44F5-4453-9C25-2EA44964BA8A}"/>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44F5-4453-9C25-2EA44964BA8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'KPI 6'!$A$2:$A$16</c:f>
              <c:strCache>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Cache>
            </c:strRef>
          </c:cat>
          <c:val>
            <c:numRef>
              <c:f>'KPI 6'!$B$2:$B$16</c:f>
              <c:numCache>
                <c:formatCode>General</c:formatCode>
                <c:ptCount val="14"/>
                <c:pt idx="0">
                  <c:v>10400450</c:v>
                </c:pt>
                <c:pt idx="1">
                  <c:v>58749550</c:v>
                </c:pt>
                <c:pt idx="2">
                  <c:v>230937800</c:v>
                </c:pt>
                <c:pt idx="3">
                  <c:v>2174925</c:v>
                </c:pt>
                <c:pt idx="4">
                  <c:v>33392050</c:v>
                </c:pt>
                <c:pt idx="5">
                  <c:v>4843500</c:v>
                </c:pt>
                <c:pt idx="6">
                  <c:v>17430925</c:v>
                </c:pt>
                <c:pt idx="7">
                  <c:v>5615650</c:v>
                </c:pt>
                <c:pt idx="8">
                  <c:v>3793550</c:v>
                </c:pt>
                <c:pt idx="9">
                  <c:v>31517000</c:v>
                </c:pt>
                <c:pt idx="10">
                  <c:v>876425</c:v>
                </c:pt>
                <c:pt idx="11">
                  <c:v>23792875</c:v>
                </c:pt>
                <c:pt idx="12">
                  <c:v>2049575</c:v>
                </c:pt>
                <c:pt idx="13">
                  <c:v>9236050</c:v>
                </c:pt>
              </c:numCache>
            </c:numRef>
          </c:val>
          <c:extLst>
            <c:ext xmlns:c16="http://schemas.microsoft.com/office/drawing/2014/chart" uri="{C3380CC4-5D6E-409C-BE32-E72D297353CC}">
              <c16:uniqueId val="{0000001C-44F5-4453-9C25-2EA44964BA8A}"/>
            </c:ext>
          </c:extLst>
        </c:ser>
        <c:dLbls>
          <c:dLblPos val="bestFit"/>
          <c:showLegendKey val="0"/>
          <c:showVal val="1"/>
          <c:showCatName val="0"/>
          <c:showSerName val="0"/>
          <c:showPercent val="0"/>
          <c:showBubbleSize val="0"/>
          <c:showLeaderLines val="1"/>
        </c:dLbls>
      </c:pie3DChart>
      <c:spPr>
        <a:noFill/>
        <a:ln>
          <a:noFill/>
        </a:ln>
        <a:effectLst/>
      </c:spPr>
    </c:plotArea>
    <c:legend>
      <c:legendPos val="r"/>
      <c:layout>
        <c:manualLayout>
          <c:xMode val="edge"/>
          <c:yMode val="edge"/>
          <c:x val="0.66088380641793076"/>
          <c:y val="0.1822756638212974"/>
          <c:w val="0.31731782845945344"/>
          <c:h val="0.7441133095127334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65000"/>
        <a:lumOff val="35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2!PivotTable14</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cap="none" baseline="0">
                <a:solidFill>
                  <a:sysClr val="window" lastClr="FFFFFF">
                    <a:lumMod val="85000"/>
                  </a:sysClr>
                </a:solidFill>
                <a:latin typeface="+mn-lt"/>
                <a:ea typeface="+mn-ea"/>
                <a:cs typeface="+mn-cs"/>
              </a:defRPr>
            </a:pPr>
            <a:r>
              <a:rPr lang="en-IN" sz="1000" baseline="0">
                <a:effectLst/>
              </a:rPr>
              <a:t>Grade and sub grade wise revol_bal</a:t>
            </a:r>
          </a:p>
          <a:p>
            <a:pPr marL="0" marR="0" lvl="0" indent="0" algn="ctr" defTabSz="914400" rtl="0" eaLnBrk="1" fontAlgn="auto" latinLnBrk="0" hangingPunct="1">
              <a:lnSpc>
                <a:spcPct val="100000"/>
              </a:lnSpc>
              <a:spcBef>
                <a:spcPts val="0"/>
              </a:spcBef>
              <a:spcAft>
                <a:spcPts val="0"/>
              </a:spcAft>
              <a:buClrTx/>
              <a:buSzTx/>
              <a:buFontTx/>
              <a:buNone/>
              <a:tabLst/>
              <a:defRPr sz="1000" baseline="0">
                <a:solidFill>
                  <a:sysClr val="window" lastClr="FFFFFF">
                    <a:lumMod val="85000"/>
                  </a:sysClr>
                </a:solidFill>
              </a:defRPr>
            </a:pPr>
            <a:endParaRPr lang="en-IN" sz="1000" baseline="0"/>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cap="none" baseline="0">
              <a:solidFill>
                <a:sysClr val="window" lastClr="FFFFFF">
                  <a:lumMod val="85000"/>
                </a:sys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092193435820019"/>
          <c:y val="5.0925925925925923E-2"/>
          <c:w val="0.80573602594281435"/>
          <c:h val="0.8416746864975212"/>
        </c:manualLayout>
      </c:layout>
      <c:barChart>
        <c:barDir val="col"/>
        <c:grouping val="clustered"/>
        <c:varyColors val="0"/>
        <c:ser>
          <c:idx val="0"/>
          <c:order val="0"/>
          <c:tx>
            <c:strRef>
              <c:f>'KPI 2'!$B$1:$B$2</c:f>
              <c:strCache>
                <c:ptCount val="1"/>
                <c:pt idx="0">
                  <c:v>A</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2'!$B$3:$B$38</c:f>
              <c:numCache>
                <c:formatCode>General</c:formatCode>
                <c:ptCount val="35"/>
                <c:pt idx="0">
                  <c:v>11365196</c:v>
                </c:pt>
                <c:pt idx="1">
                  <c:v>14004780</c:v>
                </c:pt>
                <c:pt idx="2">
                  <c:v>19543922</c:v>
                </c:pt>
                <c:pt idx="3">
                  <c:v>34557156</c:v>
                </c:pt>
                <c:pt idx="4">
                  <c:v>35303045</c:v>
                </c:pt>
              </c:numCache>
            </c:numRef>
          </c:val>
          <c:extLst>
            <c:ext xmlns:c16="http://schemas.microsoft.com/office/drawing/2014/chart" uri="{C3380CC4-5D6E-409C-BE32-E72D297353CC}">
              <c16:uniqueId val="{00000000-8880-4BD3-92C9-9A2CFE92A9A1}"/>
            </c:ext>
          </c:extLst>
        </c:ser>
        <c:ser>
          <c:idx val="1"/>
          <c:order val="1"/>
          <c:tx>
            <c:strRef>
              <c:f>'KPI 2'!$C$1:$C$2</c:f>
              <c:strCache>
                <c:ptCount val="1"/>
                <c:pt idx="0">
                  <c:v>B</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2'!$C$3:$C$38</c:f>
              <c:numCache>
                <c:formatCode>General</c:formatCode>
                <c:ptCount val="35"/>
                <c:pt idx="5">
                  <c:v>21842079</c:v>
                </c:pt>
                <c:pt idx="6">
                  <c:v>26478439</c:v>
                </c:pt>
                <c:pt idx="7">
                  <c:v>39723554</c:v>
                </c:pt>
                <c:pt idx="8">
                  <c:v>35405811</c:v>
                </c:pt>
                <c:pt idx="9">
                  <c:v>37858666</c:v>
                </c:pt>
              </c:numCache>
            </c:numRef>
          </c:val>
          <c:extLst>
            <c:ext xmlns:c16="http://schemas.microsoft.com/office/drawing/2014/chart" uri="{C3380CC4-5D6E-409C-BE32-E72D297353CC}">
              <c16:uniqueId val="{00000060-5DE0-46CD-A729-0EC74B11E54A}"/>
            </c:ext>
          </c:extLst>
        </c:ser>
        <c:ser>
          <c:idx val="2"/>
          <c:order val="2"/>
          <c:tx>
            <c:strRef>
              <c:f>'KPI 2'!$D$1:$D$2</c:f>
              <c:strCache>
                <c:ptCount val="1"/>
                <c:pt idx="0">
                  <c:v>C</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2'!$D$3:$D$38</c:f>
              <c:numCache>
                <c:formatCode>General</c:formatCode>
                <c:ptCount val="35"/>
                <c:pt idx="10">
                  <c:v>29384926</c:v>
                </c:pt>
                <c:pt idx="11">
                  <c:v>27321114</c:v>
                </c:pt>
                <c:pt idx="12">
                  <c:v>20531370</c:v>
                </c:pt>
                <c:pt idx="13">
                  <c:v>16867691</c:v>
                </c:pt>
                <c:pt idx="14">
                  <c:v>16015609</c:v>
                </c:pt>
              </c:numCache>
            </c:numRef>
          </c:val>
          <c:extLst>
            <c:ext xmlns:c16="http://schemas.microsoft.com/office/drawing/2014/chart" uri="{C3380CC4-5D6E-409C-BE32-E72D297353CC}">
              <c16:uniqueId val="{00000061-5DE0-46CD-A729-0EC74B11E54A}"/>
            </c:ext>
          </c:extLst>
        </c:ser>
        <c:ser>
          <c:idx val="3"/>
          <c:order val="3"/>
          <c:tx>
            <c:strRef>
              <c:f>'KPI 2'!$E$1:$E$2</c:f>
              <c:strCache>
                <c:ptCount val="1"/>
                <c:pt idx="0">
                  <c:v>D</c:v>
                </c:pt>
              </c:strCache>
            </c:strRef>
          </c:tx>
          <c:spPr>
            <a:noFill/>
            <a:ln w="9525" cap="flat" cmpd="sng" algn="ctr">
              <a:solidFill>
                <a:schemeClr val="accent4"/>
              </a:solidFill>
              <a:miter lim="800000"/>
            </a:ln>
            <a:effectLst>
              <a:glow rad="63500">
                <a:schemeClr val="accent4">
                  <a:satMod val="175000"/>
                  <a:alpha val="25000"/>
                </a:schemeClr>
              </a:glow>
            </a:effectLst>
          </c:spPr>
          <c:invertIfNegative val="0"/>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2'!$E$3:$E$38</c:f>
              <c:numCache>
                <c:formatCode>General</c:formatCode>
                <c:ptCount val="35"/>
                <c:pt idx="15">
                  <c:v>12130255</c:v>
                </c:pt>
                <c:pt idx="16">
                  <c:v>18570972</c:v>
                </c:pt>
                <c:pt idx="17">
                  <c:v>16793781</c:v>
                </c:pt>
                <c:pt idx="18">
                  <c:v>13742947</c:v>
                </c:pt>
                <c:pt idx="19">
                  <c:v>13252474</c:v>
                </c:pt>
              </c:numCache>
            </c:numRef>
          </c:val>
          <c:extLst>
            <c:ext xmlns:c16="http://schemas.microsoft.com/office/drawing/2014/chart" uri="{C3380CC4-5D6E-409C-BE32-E72D297353CC}">
              <c16:uniqueId val="{00000062-5DE0-46CD-A729-0EC74B11E54A}"/>
            </c:ext>
          </c:extLst>
        </c:ser>
        <c:ser>
          <c:idx val="4"/>
          <c:order val="4"/>
          <c:tx>
            <c:strRef>
              <c:f>'KPI 2'!$F$1:$F$2</c:f>
              <c:strCache>
                <c:ptCount val="1"/>
                <c:pt idx="0">
                  <c:v>E</c:v>
                </c:pt>
              </c:strCache>
            </c:strRef>
          </c:tx>
          <c:spPr>
            <a:noFill/>
            <a:ln w="9525" cap="flat" cmpd="sng" algn="ctr">
              <a:solidFill>
                <a:schemeClr val="accent5"/>
              </a:solidFill>
              <a:miter lim="800000"/>
            </a:ln>
            <a:effectLst>
              <a:glow rad="63500">
                <a:schemeClr val="accent5">
                  <a:satMod val="175000"/>
                  <a:alpha val="25000"/>
                </a:schemeClr>
              </a:glow>
            </a:effectLst>
          </c:spPr>
          <c:invertIfNegative val="0"/>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2'!$F$3:$F$38</c:f>
              <c:numCache>
                <c:formatCode>General</c:formatCode>
                <c:ptCount val="35"/>
                <c:pt idx="20">
                  <c:v>11132588</c:v>
                </c:pt>
                <c:pt idx="21">
                  <c:v>10242033</c:v>
                </c:pt>
                <c:pt idx="22">
                  <c:v>9039059</c:v>
                </c:pt>
                <c:pt idx="23">
                  <c:v>7990991</c:v>
                </c:pt>
                <c:pt idx="24">
                  <c:v>7669868</c:v>
                </c:pt>
              </c:numCache>
            </c:numRef>
          </c:val>
          <c:extLst>
            <c:ext xmlns:c16="http://schemas.microsoft.com/office/drawing/2014/chart" uri="{C3380CC4-5D6E-409C-BE32-E72D297353CC}">
              <c16:uniqueId val="{00000063-5DE0-46CD-A729-0EC74B11E54A}"/>
            </c:ext>
          </c:extLst>
        </c:ser>
        <c:ser>
          <c:idx val="5"/>
          <c:order val="5"/>
          <c:tx>
            <c:strRef>
              <c:f>'KPI 2'!$G$1:$G$2</c:f>
              <c:strCache>
                <c:ptCount val="1"/>
                <c:pt idx="0">
                  <c:v>F</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2'!$G$3:$G$38</c:f>
              <c:numCache>
                <c:formatCode>General</c:formatCode>
                <c:ptCount val="35"/>
                <c:pt idx="25">
                  <c:v>5840746</c:v>
                </c:pt>
                <c:pt idx="26">
                  <c:v>4528248</c:v>
                </c:pt>
                <c:pt idx="27">
                  <c:v>3175435</c:v>
                </c:pt>
                <c:pt idx="28">
                  <c:v>2551064</c:v>
                </c:pt>
                <c:pt idx="29">
                  <c:v>2187323</c:v>
                </c:pt>
              </c:numCache>
            </c:numRef>
          </c:val>
          <c:extLst>
            <c:ext xmlns:c16="http://schemas.microsoft.com/office/drawing/2014/chart" uri="{C3380CC4-5D6E-409C-BE32-E72D297353CC}">
              <c16:uniqueId val="{00000064-5DE0-46CD-A729-0EC74B11E54A}"/>
            </c:ext>
          </c:extLst>
        </c:ser>
        <c:ser>
          <c:idx val="6"/>
          <c:order val="6"/>
          <c:tx>
            <c:strRef>
              <c:f>'KPI 2'!$H$1:$H$2</c:f>
              <c:strCache>
                <c:ptCount val="1"/>
                <c:pt idx="0">
                  <c:v>G</c:v>
                </c:pt>
              </c:strCache>
            </c:strRef>
          </c:tx>
          <c:spPr>
            <a:noFill/>
            <a:ln w="9525" cap="flat" cmpd="sng" algn="ctr">
              <a:solidFill>
                <a:schemeClr val="accent1">
                  <a:lumMod val="60000"/>
                </a:schemeClr>
              </a:solidFill>
              <a:miter lim="800000"/>
            </a:ln>
            <a:effectLst>
              <a:glow rad="63500">
                <a:schemeClr val="accent1">
                  <a:lumMod val="60000"/>
                  <a:satMod val="175000"/>
                  <a:alpha val="25000"/>
                </a:schemeClr>
              </a:glow>
            </a:effectLst>
          </c:spPr>
          <c:invertIfNegative val="0"/>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2'!$H$3:$H$38</c:f>
              <c:numCache>
                <c:formatCode>General</c:formatCode>
                <c:ptCount val="35"/>
                <c:pt idx="30">
                  <c:v>1808763</c:v>
                </c:pt>
                <c:pt idx="31">
                  <c:v>1729627</c:v>
                </c:pt>
                <c:pt idx="32">
                  <c:v>832193</c:v>
                </c:pt>
                <c:pt idx="33">
                  <c:v>1390628</c:v>
                </c:pt>
                <c:pt idx="34">
                  <c:v>701515</c:v>
                </c:pt>
              </c:numCache>
            </c:numRef>
          </c:val>
          <c:extLst>
            <c:ext xmlns:c16="http://schemas.microsoft.com/office/drawing/2014/chart" uri="{C3380CC4-5D6E-409C-BE32-E72D297353CC}">
              <c16:uniqueId val="{00000065-5DE0-46CD-A729-0EC74B11E54A}"/>
            </c:ext>
          </c:extLst>
        </c:ser>
        <c:dLbls>
          <c:showLegendKey val="0"/>
          <c:showVal val="0"/>
          <c:showCatName val="0"/>
          <c:showSerName val="0"/>
          <c:showPercent val="0"/>
          <c:showBubbleSize val="0"/>
        </c:dLbls>
        <c:gapWidth val="315"/>
        <c:overlap val="-40"/>
        <c:axId val="207286415"/>
        <c:axId val="207292239"/>
      </c:barChart>
      <c:catAx>
        <c:axId val="20728641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7292239"/>
        <c:crosses val="autoZero"/>
        <c:auto val="1"/>
        <c:lblAlgn val="ctr"/>
        <c:lblOffset val="100"/>
        <c:noMultiLvlLbl val="0"/>
      </c:catAx>
      <c:valAx>
        <c:axId val="2072922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72864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lgn="ctr" rtl="0">
              <a:defRPr sz="900" b="1" i="0" u="none" strike="noStrike" kern="1200" cap="all" spc="50" baseline="0">
                <a:solidFill>
                  <a:schemeClr val="bg1"/>
                </a:solidFill>
                <a:latin typeface="+mn-lt"/>
                <a:ea typeface="+mn-ea"/>
                <a:cs typeface="+mn-cs"/>
              </a:defRPr>
            </a:pPr>
            <a:r>
              <a:rPr lang="en-IN" sz="900" baseline="0"/>
              <a:t>Total Payment for Verified Status Vs Non Verified Status</a:t>
            </a:r>
          </a:p>
          <a:p>
            <a:pPr algn="ctr" rtl="0">
              <a:defRPr sz="900" baseline="0"/>
            </a:pPr>
            <a:endParaRPr lang="en-US" sz="900" baseline="0"/>
          </a:p>
        </c:rich>
      </c:tx>
      <c:overlay val="0"/>
      <c:spPr>
        <a:noFill/>
        <a:ln>
          <a:noFill/>
        </a:ln>
        <a:effectLst/>
      </c:spPr>
      <c:txPr>
        <a:bodyPr rot="0" spcFirstLastPara="1" vertOverflow="ellipsis" vert="horz" wrap="square" anchor="ctr" anchorCtr="1"/>
        <a:lstStyle/>
        <a:p>
          <a:pPr algn="ctr" rtl="0">
            <a:defRPr sz="900" b="1" i="0" u="none" strike="noStrike" kern="1200" cap="all" spc="50" baseline="0">
              <a:solidFill>
                <a:schemeClr val="bg1"/>
              </a:solidFill>
              <a:latin typeface="+mn-lt"/>
              <a:ea typeface="+mn-ea"/>
              <a:cs typeface="+mn-cs"/>
            </a:defRPr>
          </a:pPr>
          <a:endParaRPr lang="en-US"/>
        </a:p>
      </c:txPr>
    </c:title>
    <c:autoTitleDeleted val="0"/>
    <c:plotArea>
      <c:layout>
        <c:manualLayout>
          <c:layoutTarget val="inner"/>
          <c:xMode val="edge"/>
          <c:yMode val="edge"/>
          <c:x val="0.27420423324277449"/>
          <c:y val="0.19437077133536068"/>
          <c:w val="0.41260548571779404"/>
          <c:h val="0.56557509839094566"/>
        </c:manualLayout>
      </c:layout>
      <c:doughnutChart>
        <c:varyColors val="1"/>
        <c:ser>
          <c:idx val="0"/>
          <c:order val="0"/>
          <c:tx>
            <c:strRef>
              <c:f>'KPI 3'!$E$1</c:f>
              <c:strCache>
                <c:ptCount val="1"/>
                <c:pt idx="0">
                  <c:v>Total payment</c:v>
                </c:pt>
              </c:strCache>
            </c:strRef>
          </c:tx>
          <c:dPt>
            <c:idx val="0"/>
            <c:bubble3D val="0"/>
            <c:spPr>
              <a:solidFill>
                <a:schemeClr val="accent6">
                  <a:tint val="77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6E1D-4474-BE31-7BF435ADF1F6}"/>
              </c:ext>
            </c:extLst>
          </c:dPt>
          <c:dPt>
            <c:idx val="1"/>
            <c:bubble3D val="0"/>
            <c:spPr>
              <a:solidFill>
                <a:schemeClr val="accent6">
                  <a:shade val="7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6E1D-4474-BE31-7BF435ADF1F6}"/>
              </c:ext>
            </c:extLst>
          </c:dPt>
          <c:dLbls>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 3'!$D$2:$D$3</c:f>
              <c:strCache>
                <c:ptCount val="2"/>
                <c:pt idx="0">
                  <c:v>Not Verified</c:v>
                </c:pt>
                <c:pt idx="1">
                  <c:v>Verified</c:v>
                </c:pt>
              </c:strCache>
            </c:strRef>
          </c:cat>
          <c:val>
            <c:numRef>
              <c:f>'KPI 3'!$E$2:$E$3</c:f>
              <c:numCache>
                <c:formatCode>General</c:formatCode>
                <c:ptCount val="2"/>
                <c:pt idx="0">
                  <c:v>153541418.21059889</c:v>
                </c:pt>
                <c:pt idx="1">
                  <c:v>329162975.7127887</c:v>
                </c:pt>
              </c:numCache>
            </c:numRef>
          </c:val>
          <c:extLst>
            <c:ext xmlns:c16="http://schemas.microsoft.com/office/drawing/2014/chart" uri="{C3380CC4-5D6E-409C-BE32-E72D297353CC}">
              <c16:uniqueId val="{00000000-6F2A-47BB-B965-05EC8496486F}"/>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12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schemeClr>
    </a:solidFill>
    <a:ln w="9525" cap="flat" cmpd="sng" algn="ctr">
      <a:solidFill>
        <a:schemeClr val="tx1">
          <a:lumMod val="15000"/>
          <a:lumOff val="85000"/>
        </a:schemeClr>
      </a:solidFill>
      <a:round/>
    </a:ln>
    <a:effectLst/>
  </c:spPr>
  <c:txPr>
    <a:bodyPr/>
    <a:lstStyle/>
    <a:p>
      <a:pPr>
        <a:defRPr sz="1200" baseline="0">
          <a:solidFill>
            <a:schemeClr val="bg1"/>
          </a:solidFill>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4!PivotTable22</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900" b="1" i="0" baseline="0">
                <a:effectLst/>
              </a:rPr>
              <a:t>State wise and last_credit_pull_d wise loan status</a:t>
            </a:r>
            <a:endParaRPr lang="en-IN" sz="900" baseline="0">
              <a:effectLst/>
            </a:endParaRPr>
          </a:p>
          <a:p>
            <a:pPr marL="0" marR="0" lvl="0" indent="0" algn="ctr" defTabSz="914400" rtl="0" eaLnBrk="1" fontAlgn="auto" latinLnBrk="0" hangingPunct="1">
              <a:lnSpc>
                <a:spcPct val="100000"/>
              </a:lnSpc>
              <a:spcBef>
                <a:spcPts val="0"/>
              </a:spcBef>
              <a:spcAft>
                <a:spcPts val="0"/>
              </a:spcAft>
              <a:buClrTx/>
              <a:buSzTx/>
              <a:buFontTx/>
              <a:buNone/>
              <a:tabLst/>
              <a:defRPr sz="900" baseline="0">
                <a:solidFill>
                  <a:sysClr val="window" lastClr="FFFFFF">
                    <a:lumMod val="95000"/>
                  </a:sysClr>
                </a:solidFill>
              </a:defRPr>
            </a:pPr>
            <a:endParaRPr lang="en-IN" sz="900" baseline="0"/>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25025941524751E-2"/>
          <c:y val="0.17380874073787458"/>
          <c:w val="0.91553454800708056"/>
          <c:h val="0.75019365822515427"/>
        </c:manualLayout>
      </c:layout>
      <c:lineChart>
        <c:grouping val="standard"/>
        <c:varyColors val="0"/>
        <c:ser>
          <c:idx val="0"/>
          <c:order val="0"/>
          <c:tx>
            <c:strRef>
              <c:f>'KPI 4'!$B$2:$B$3</c:f>
              <c:strCache>
                <c:ptCount val="1"/>
                <c:pt idx="0">
                  <c:v>Charged Off</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'KPI 4'!$A$4:$A$54</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'KPI 4'!$B$4:$B$54</c:f>
              <c:numCache>
                <c:formatCode>General</c:formatCode>
                <c:ptCount val="50"/>
                <c:pt idx="0">
                  <c:v>15</c:v>
                </c:pt>
                <c:pt idx="1">
                  <c:v>54</c:v>
                </c:pt>
                <c:pt idx="2">
                  <c:v>27</c:v>
                </c:pt>
                <c:pt idx="3">
                  <c:v>123</c:v>
                </c:pt>
                <c:pt idx="4">
                  <c:v>1124</c:v>
                </c:pt>
                <c:pt idx="5">
                  <c:v>98</c:v>
                </c:pt>
                <c:pt idx="6">
                  <c:v>94</c:v>
                </c:pt>
                <c:pt idx="7">
                  <c:v>15</c:v>
                </c:pt>
                <c:pt idx="8">
                  <c:v>12</c:v>
                </c:pt>
                <c:pt idx="9">
                  <c:v>504</c:v>
                </c:pt>
                <c:pt idx="10">
                  <c:v>215</c:v>
                </c:pt>
                <c:pt idx="11">
                  <c:v>28</c:v>
                </c:pt>
                <c:pt idx="13">
                  <c:v>1</c:v>
                </c:pt>
                <c:pt idx="14">
                  <c:v>197</c:v>
                </c:pt>
                <c:pt idx="16">
                  <c:v>31</c:v>
                </c:pt>
                <c:pt idx="17">
                  <c:v>45</c:v>
                </c:pt>
                <c:pt idx="18">
                  <c:v>53</c:v>
                </c:pt>
                <c:pt idx="19">
                  <c:v>159</c:v>
                </c:pt>
                <c:pt idx="20">
                  <c:v>162</c:v>
                </c:pt>
                <c:pt idx="22">
                  <c:v>103</c:v>
                </c:pt>
                <c:pt idx="23">
                  <c:v>81</c:v>
                </c:pt>
                <c:pt idx="24">
                  <c:v>114</c:v>
                </c:pt>
                <c:pt idx="25">
                  <c:v>2</c:v>
                </c:pt>
                <c:pt idx="26">
                  <c:v>11</c:v>
                </c:pt>
                <c:pt idx="27">
                  <c:v>114</c:v>
                </c:pt>
                <c:pt idx="28">
                  <c:v>3</c:v>
                </c:pt>
                <c:pt idx="29">
                  <c:v>25</c:v>
                </c:pt>
                <c:pt idx="30">
                  <c:v>278</c:v>
                </c:pt>
                <c:pt idx="31">
                  <c:v>30</c:v>
                </c:pt>
                <c:pt idx="32">
                  <c:v>108</c:v>
                </c:pt>
                <c:pt idx="33">
                  <c:v>495</c:v>
                </c:pt>
                <c:pt idx="34">
                  <c:v>155</c:v>
                </c:pt>
                <c:pt idx="35">
                  <c:v>40</c:v>
                </c:pt>
                <c:pt idx="36">
                  <c:v>71</c:v>
                </c:pt>
                <c:pt idx="37">
                  <c:v>180</c:v>
                </c:pt>
                <c:pt idx="38">
                  <c:v>25</c:v>
                </c:pt>
                <c:pt idx="39">
                  <c:v>66</c:v>
                </c:pt>
                <c:pt idx="40">
                  <c:v>12</c:v>
                </c:pt>
                <c:pt idx="41">
                  <c:v>2</c:v>
                </c:pt>
                <c:pt idx="42">
                  <c:v>316</c:v>
                </c:pt>
                <c:pt idx="43">
                  <c:v>40</c:v>
                </c:pt>
                <c:pt idx="44">
                  <c:v>177</c:v>
                </c:pt>
                <c:pt idx="45">
                  <c:v>6</c:v>
                </c:pt>
                <c:pt idx="46">
                  <c:v>127</c:v>
                </c:pt>
                <c:pt idx="47">
                  <c:v>63</c:v>
                </c:pt>
                <c:pt idx="48">
                  <c:v>21</c:v>
                </c:pt>
                <c:pt idx="49">
                  <c:v>4</c:v>
                </c:pt>
              </c:numCache>
            </c:numRef>
          </c:val>
          <c:smooth val="0"/>
          <c:extLst>
            <c:ext xmlns:c16="http://schemas.microsoft.com/office/drawing/2014/chart" uri="{C3380CC4-5D6E-409C-BE32-E72D297353CC}">
              <c16:uniqueId val="{00000000-C63C-4FBB-9F33-65A14BF0B37C}"/>
            </c:ext>
          </c:extLst>
        </c:ser>
        <c:ser>
          <c:idx val="1"/>
          <c:order val="1"/>
          <c:tx>
            <c:strRef>
              <c:f>'KPI 4'!$C$2:$C$3</c:f>
              <c:strCache>
                <c:ptCount val="1"/>
                <c:pt idx="0">
                  <c:v>Current</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'KPI 4'!$A$4:$A$54</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'KPI 4'!$C$4:$C$54</c:f>
              <c:numCache>
                <c:formatCode>General</c:formatCode>
                <c:ptCount val="50"/>
                <c:pt idx="0">
                  <c:v>2</c:v>
                </c:pt>
                <c:pt idx="1">
                  <c:v>17</c:v>
                </c:pt>
                <c:pt idx="2">
                  <c:v>10</c:v>
                </c:pt>
                <c:pt idx="3">
                  <c:v>30</c:v>
                </c:pt>
                <c:pt idx="4">
                  <c:v>150</c:v>
                </c:pt>
                <c:pt idx="5">
                  <c:v>26</c:v>
                </c:pt>
                <c:pt idx="6">
                  <c:v>25</c:v>
                </c:pt>
                <c:pt idx="7">
                  <c:v>3</c:v>
                </c:pt>
                <c:pt idx="8">
                  <c:v>1</c:v>
                </c:pt>
                <c:pt idx="9">
                  <c:v>85</c:v>
                </c:pt>
                <c:pt idx="10">
                  <c:v>39</c:v>
                </c:pt>
                <c:pt idx="11">
                  <c:v>8</c:v>
                </c:pt>
                <c:pt idx="14">
                  <c:v>47</c:v>
                </c:pt>
                <c:pt idx="16">
                  <c:v>16</c:v>
                </c:pt>
                <c:pt idx="17">
                  <c:v>14</c:v>
                </c:pt>
                <c:pt idx="18">
                  <c:v>9</c:v>
                </c:pt>
                <c:pt idx="19">
                  <c:v>43</c:v>
                </c:pt>
                <c:pt idx="20">
                  <c:v>26</c:v>
                </c:pt>
                <c:pt idx="22">
                  <c:v>16</c:v>
                </c:pt>
                <c:pt idx="23">
                  <c:v>10</c:v>
                </c:pt>
                <c:pt idx="24">
                  <c:v>16</c:v>
                </c:pt>
                <c:pt idx="26">
                  <c:v>2</c:v>
                </c:pt>
                <c:pt idx="27">
                  <c:v>38</c:v>
                </c:pt>
                <c:pt idx="29">
                  <c:v>5</c:v>
                </c:pt>
                <c:pt idx="30">
                  <c:v>60</c:v>
                </c:pt>
                <c:pt idx="31">
                  <c:v>6</c:v>
                </c:pt>
                <c:pt idx="32">
                  <c:v>18</c:v>
                </c:pt>
                <c:pt idx="33">
                  <c:v>114</c:v>
                </c:pt>
                <c:pt idx="34">
                  <c:v>45</c:v>
                </c:pt>
                <c:pt idx="35">
                  <c:v>12</c:v>
                </c:pt>
                <c:pt idx="36">
                  <c:v>16</c:v>
                </c:pt>
                <c:pt idx="37">
                  <c:v>49</c:v>
                </c:pt>
                <c:pt idx="38">
                  <c:v>4</c:v>
                </c:pt>
                <c:pt idx="39">
                  <c:v>13</c:v>
                </c:pt>
                <c:pt idx="40">
                  <c:v>2</c:v>
                </c:pt>
                <c:pt idx="42">
                  <c:v>68</c:v>
                </c:pt>
                <c:pt idx="43">
                  <c:v>6</c:v>
                </c:pt>
                <c:pt idx="44">
                  <c:v>38</c:v>
                </c:pt>
                <c:pt idx="45">
                  <c:v>1</c:v>
                </c:pt>
                <c:pt idx="46">
                  <c:v>22</c:v>
                </c:pt>
                <c:pt idx="47">
                  <c:v>20</c:v>
                </c:pt>
                <c:pt idx="48">
                  <c:v>5</c:v>
                </c:pt>
                <c:pt idx="49">
                  <c:v>3</c:v>
                </c:pt>
              </c:numCache>
            </c:numRef>
          </c:val>
          <c:smooth val="0"/>
          <c:extLst>
            <c:ext xmlns:c16="http://schemas.microsoft.com/office/drawing/2014/chart" uri="{C3380CC4-5D6E-409C-BE32-E72D297353CC}">
              <c16:uniqueId val="{00000001-C63C-4FBB-9F33-65A14BF0B37C}"/>
            </c:ext>
          </c:extLst>
        </c:ser>
        <c:ser>
          <c:idx val="2"/>
          <c:order val="2"/>
          <c:tx>
            <c:strRef>
              <c:f>'KPI 4'!$D$2:$D$3</c:f>
              <c:strCache>
                <c:ptCount val="1"/>
                <c:pt idx="0">
                  <c:v>Fully Paid</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cat>
            <c:strRef>
              <c:f>'KPI 4'!$A$4:$A$54</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'KPI 4'!$D$4:$D$54</c:f>
              <c:numCache>
                <c:formatCode>General</c:formatCode>
                <c:ptCount val="50"/>
                <c:pt idx="0">
                  <c:v>63</c:v>
                </c:pt>
                <c:pt idx="1">
                  <c:v>381</c:v>
                </c:pt>
                <c:pt idx="2">
                  <c:v>208</c:v>
                </c:pt>
                <c:pt idx="3">
                  <c:v>726</c:v>
                </c:pt>
                <c:pt idx="4">
                  <c:v>5823</c:v>
                </c:pt>
                <c:pt idx="5">
                  <c:v>668</c:v>
                </c:pt>
                <c:pt idx="6">
                  <c:v>632</c:v>
                </c:pt>
                <c:pt idx="7">
                  <c:v>196</c:v>
                </c:pt>
                <c:pt idx="8">
                  <c:v>101</c:v>
                </c:pt>
                <c:pt idx="9">
                  <c:v>2277</c:v>
                </c:pt>
                <c:pt idx="10">
                  <c:v>1144</c:v>
                </c:pt>
                <c:pt idx="11">
                  <c:v>138</c:v>
                </c:pt>
                <c:pt idx="12">
                  <c:v>5</c:v>
                </c:pt>
                <c:pt idx="13">
                  <c:v>5</c:v>
                </c:pt>
                <c:pt idx="14">
                  <c:v>1281</c:v>
                </c:pt>
                <c:pt idx="15">
                  <c:v>9</c:v>
                </c:pt>
                <c:pt idx="16">
                  <c:v>224</c:v>
                </c:pt>
                <c:pt idx="17">
                  <c:v>266</c:v>
                </c:pt>
                <c:pt idx="18">
                  <c:v>374</c:v>
                </c:pt>
                <c:pt idx="19">
                  <c:v>1138</c:v>
                </c:pt>
                <c:pt idx="20">
                  <c:v>861</c:v>
                </c:pt>
                <c:pt idx="21">
                  <c:v>3</c:v>
                </c:pt>
                <c:pt idx="22">
                  <c:v>601</c:v>
                </c:pt>
                <c:pt idx="23">
                  <c:v>524</c:v>
                </c:pt>
                <c:pt idx="24">
                  <c:v>556</c:v>
                </c:pt>
                <c:pt idx="25">
                  <c:v>17</c:v>
                </c:pt>
                <c:pt idx="26">
                  <c:v>72</c:v>
                </c:pt>
                <c:pt idx="27">
                  <c:v>636</c:v>
                </c:pt>
                <c:pt idx="28">
                  <c:v>2</c:v>
                </c:pt>
                <c:pt idx="29">
                  <c:v>141</c:v>
                </c:pt>
                <c:pt idx="30">
                  <c:v>1512</c:v>
                </c:pt>
                <c:pt idx="31">
                  <c:v>153</c:v>
                </c:pt>
                <c:pt idx="32">
                  <c:v>371</c:v>
                </c:pt>
                <c:pt idx="33">
                  <c:v>3203</c:v>
                </c:pt>
                <c:pt idx="34">
                  <c:v>1023</c:v>
                </c:pt>
                <c:pt idx="35">
                  <c:v>247</c:v>
                </c:pt>
                <c:pt idx="36">
                  <c:v>364</c:v>
                </c:pt>
                <c:pt idx="37">
                  <c:v>1288</c:v>
                </c:pt>
                <c:pt idx="38">
                  <c:v>169</c:v>
                </c:pt>
                <c:pt idx="39">
                  <c:v>393</c:v>
                </c:pt>
                <c:pt idx="40">
                  <c:v>50</c:v>
                </c:pt>
                <c:pt idx="41">
                  <c:v>15</c:v>
                </c:pt>
                <c:pt idx="42">
                  <c:v>2343</c:v>
                </c:pt>
                <c:pt idx="43">
                  <c:v>212</c:v>
                </c:pt>
                <c:pt idx="44">
                  <c:v>1192</c:v>
                </c:pt>
                <c:pt idx="45">
                  <c:v>47</c:v>
                </c:pt>
                <c:pt idx="46">
                  <c:v>691</c:v>
                </c:pt>
                <c:pt idx="47">
                  <c:v>377</c:v>
                </c:pt>
                <c:pt idx="48">
                  <c:v>151</c:v>
                </c:pt>
                <c:pt idx="49">
                  <c:v>76</c:v>
                </c:pt>
              </c:numCache>
            </c:numRef>
          </c:val>
          <c:smooth val="0"/>
          <c:extLst>
            <c:ext xmlns:c16="http://schemas.microsoft.com/office/drawing/2014/chart" uri="{C3380CC4-5D6E-409C-BE32-E72D297353CC}">
              <c16:uniqueId val="{00000015-C43E-4569-996E-0648C0406BEF}"/>
            </c:ext>
          </c:extLst>
        </c:ser>
        <c:dLbls>
          <c:showLegendKey val="0"/>
          <c:showVal val="0"/>
          <c:showCatName val="0"/>
          <c:showSerName val="0"/>
          <c:showPercent val="0"/>
          <c:showBubbleSize val="0"/>
        </c:dLbls>
        <c:smooth val="0"/>
        <c:axId val="1436890448"/>
        <c:axId val="1436890864"/>
      </c:lineChart>
      <c:catAx>
        <c:axId val="143689044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6890864"/>
        <c:crosses val="autoZero"/>
        <c:auto val="1"/>
        <c:lblAlgn val="ctr"/>
        <c:lblOffset val="100"/>
        <c:noMultiLvlLbl val="0"/>
      </c:catAx>
      <c:valAx>
        <c:axId val="143689086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6890448"/>
        <c:crosses val="autoZero"/>
        <c:crossBetween val="between"/>
      </c:valAx>
      <c:spPr>
        <a:noFill/>
        <a:ln>
          <a:noFill/>
        </a:ln>
        <a:effectLst/>
      </c:spPr>
    </c:plotArea>
    <c:legend>
      <c:legendPos val="t"/>
      <c:layout>
        <c:manualLayout>
          <c:xMode val="edge"/>
          <c:yMode val="edge"/>
          <c:x val="0.29532255072444491"/>
          <c:y val="0.15430120941314557"/>
          <c:w val="0.39136608607918538"/>
          <c:h val="5.447978634540522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5!PivotTable20</c:name>
    <c:fmtId val="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900" baseline="0">
                <a:effectLst/>
              </a:rPr>
              <a:t>Home ownership Vs last payment date status</a:t>
            </a:r>
          </a:p>
          <a:p>
            <a:pPr marL="0" marR="0" lvl="0" indent="0" algn="ctr" defTabSz="914400" rtl="0" eaLnBrk="1" fontAlgn="auto" latinLnBrk="0" hangingPunct="1">
              <a:lnSpc>
                <a:spcPct val="100000"/>
              </a:lnSpc>
              <a:spcBef>
                <a:spcPts val="0"/>
              </a:spcBef>
              <a:spcAft>
                <a:spcPts val="0"/>
              </a:spcAft>
              <a:buClrTx/>
              <a:buSzTx/>
              <a:buFontTx/>
              <a:buNone/>
              <a:tabLst/>
              <a:defRPr sz="900" baseline="0">
                <a:solidFill>
                  <a:sysClr val="window" lastClr="FFFFFF">
                    <a:lumMod val="95000"/>
                  </a:sysClr>
                </a:solidFill>
              </a:defRPr>
            </a:pPr>
            <a:endParaRPr lang="en-IN" sz="900" baseline="0"/>
          </a:p>
        </c:rich>
      </c:tx>
      <c:layout>
        <c:manualLayout>
          <c:xMode val="edge"/>
          <c:yMode val="edge"/>
          <c:x val="0.13303030303030303"/>
          <c:y val="0"/>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9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 5'!$B$2:$B$3</c:f>
              <c:strCache>
                <c:ptCount val="1"/>
                <c:pt idx="0">
                  <c:v>2008</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5'!$B$4:$B$9</c:f>
              <c:numCache>
                <c:formatCode>General</c:formatCode>
                <c:ptCount val="5"/>
                <c:pt idx="0">
                  <c:v>56</c:v>
                </c:pt>
                <c:pt idx="3">
                  <c:v>11</c:v>
                </c:pt>
                <c:pt idx="4">
                  <c:v>70</c:v>
                </c:pt>
              </c:numCache>
            </c:numRef>
          </c:val>
          <c:extLst>
            <c:ext xmlns:c16="http://schemas.microsoft.com/office/drawing/2014/chart" uri="{C3380CC4-5D6E-409C-BE32-E72D297353CC}">
              <c16:uniqueId val="{00000000-C7FC-4BA7-AF36-3C4A9FF865C6}"/>
            </c:ext>
          </c:extLst>
        </c:ser>
        <c:ser>
          <c:idx val="1"/>
          <c:order val="1"/>
          <c:tx>
            <c:strRef>
              <c:f>'KPI 5'!$C$2:$C$3</c:f>
              <c:strCache>
                <c:ptCount val="1"/>
                <c:pt idx="0">
                  <c:v>2009</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5'!$C$4:$C$9</c:f>
              <c:numCache>
                <c:formatCode>General</c:formatCode>
                <c:ptCount val="5"/>
                <c:pt idx="0">
                  <c:v>229</c:v>
                </c:pt>
                <c:pt idx="2">
                  <c:v>12</c:v>
                </c:pt>
                <c:pt idx="3">
                  <c:v>39</c:v>
                </c:pt>
                <c:pt idx="4">
                  <c:v>279</c:v>
                </c:pt>
              </c:numCache>
            </c:numRef>
          </c:val>
          <c:extLst>
            <c:ext xmlns:c16="http://schemas.microsoft.com/office/drawing/2014/chart" uri="{C3380CC4-5D6E-409C-BE32-E72D297353CC}">
              <c16:uniqueId val="{00000001-C7FC-4BA7-AF36-3C4A9FF865C6}"/>
            </c:ext>
          </c:extLst>
        </c:ser>
        <c:ser>
          <c:idx val="2"/>
          <c:order val="2"/>
          <c:tx>
            <c:strRef>
              <c:f>'KPI 5'!$D$2:$D$3</c:f>
              <c:strCache>
                <c:ptCount val="1"/>
                <c:pt idx="0">
                  <c:v>2010</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5'!$D$4:$D$9</c:f>
              <c:numCache>
                <c:formatCode>General</c:formatCode>
                <c:ptCount val="5"/>
                <c:pt idx="0">
                  <c:v>706</c:v>
                </c:pt>
                <c:pt idx="1">
                  <c:v>2</c:v>
                </c:pt>
                <c:pt idx="2">
                  <c:v>16</c:v>
                </c:pt>
                <c:pt idx="3">
                  <c:v>185</c:v>
                </c:pt>
                <c:pt idx="4">
                  <c:v>939</c:v>
                </c:pt>
              </c:numCache>
            </c:numRef>
          </c:val>
          <c:extLst>
            <c:ext xmlns:c16="http://schemas.microsoft.com/office/drawing/2014/chart" uri="{C3380CC4-5D6E-409C-BE32-E72D297353CC}">
              <c16:uniqueId val="{00000002-C7FC-4BA7-AF36-3C4A9FF865C6}"/>
            </c:ext>
          </c:extLst>
        </c:ser>
        <c:ser>
          <c:idx val="3"/>
          <c:order val="3"/>
          <c:tx>
            <c:strRef>
              <c:f>'KPI 5'!$E$2:$E$3</c:f>
              <c:strCache>
                <c:ptCount val="1"/>
                <c:pt idx="0">
                  <c:v>2011</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5'!$E$4:$E$9</c:f>
              <c:numCache>
                <c:formatCode>General</c:formatCode>
                <c:ptCount val="5"/>
                <c:pt idx="0">
                  <c:v>2131</c:v>
                </c:pt>
                <c:pt idx="1">
                  <c:v>1</c:v>
                </c:pt>
                <c:pt idx="2">
                  <c:v>34</c:v>
                </c:pt>
                <c:pt idx="3">
                  <c:v>422</c:v>
                </c:pt>
                <c:pt idx="4">
                  <c:v>2408</c:v>
                </c:pt>
              </c:numCache>
            </c:numRef>
          </c:val>
          <c:extLst>
            <c:ext xmlns:c16="http://schemas.microsoft.com/office/drawing/2014/chart" uri="{C3380CC4-5D6E-409C-BE32-E72D297353CC}">
              <c16:uniqueId val="{00000003-C7FC-4BA7-AF36-3C4A9FF865C6}"/>
            </c:ext>
          </c:extLst>
        </c:ser>
        <c:ser>
          <c:idx val="4"/>
          <c:order val="4"/>
          <c:tx>
            <c:strRef>
              <c:f>'KPI 5'!$F$2:$F$3</c:f>
              <c:strCache>
                <c:ptCount val="1"/>
                <c:pt idx="0">
                  <c:v>2012</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5'!$F$4:$F$9</c:f>
              <c:numCache>
                <c:formatCode>General</c:formatCode>
                <c:ptCount val="5"/>
                <c:pt idx="0">
                  <c:v>3786</c:v>
                </c:pt>
                <c:pt idx="2">
                  <c:v>35</c:v>
                </c:pt>
                <c:pt idx="3">
                  <c:v>700</c:v>
                </c:pt>
                <c:pt idx="4">
                  <c:v>4383</c:v>
                </c:pt>
              </c:numCache>
            </c:numRef>
          </c:val>
          <c:extLst>
            <c:ext xmlns:c16="http://schemas.microsoft.com/office/drawing/2014/chart" uri="{C3380CC4-5D6E-409C-BE32-E72D297353CC}">
              <c16:uniqueId val="{00000018-0ABC-41D7-9D1F-A67FD5C13657}"/>
            </c:ext>
          </c:extLst>
        </c:ser>
        <c:ser>
          <c:idx val="5"/>
          <c:order val="5"/>
          <c:tx>
            <c:strRef>
              <c:f>'KPI 5'!$G$2:$G$3</c:f>
              <c:strCache>
                <c:ptCount val="1"/>
                <c:pt idx="0">
                  <c:v>2013</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5'!$G$4:$G$9</c:f>
              <c:numCache>
                <c:formatCode>General</c:formatCode>
                <c:ptCount val="5"/>
                <c:pt idx="0">
                  <c:v>4254</c:v>
                </c:pt>
                <c:pt idx="3">
                  <c:v>703</c:v>
                </c:pt>
                <c:pt idx="4">
                  <c:v>4501</c:v>
                </c:pt>
              </c:numCache>
            </c:numRef>
          </c:val>
          <c:extLst>
            <c:ext xmlns:c16="http://schemas.microsoft.com/office/drawing/2014/chart" uri="{C3380CC4-5D6E-409C-BE32-E72D297353CC}">
              <c16:uniqueId val="{0000004C-0ABC-41D7-9D1F-A67FD5C13657}"/>
            </c:ext>
          </c:extLst>
        </c:ser>
        <c:ser>
          <c:idx val="6"/>
          <c:order val="6"/>
          <c:tx>
            <c:strRef>
              <c:f>'KPI 5'!$H$2:$H$3</c:f>
              <c:strCache>
                <c:ptCount val="1"/>
                <c:pt idx="0">
                  <c:v>2014</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5'!$H$4:$H$9</c:f>
              <c:numCache>
                <c:formatCode>General</c:formatCode>
                <c:ptCount val="5"/>
                <c:pt idx="0">
                  <c:v>4172</c:v>
                </c:pt>
                <c:pt idx="3">
                  <c:v>673</c:v>
                </c:pt>
                <c:pt idx="4">
                  <c:v>4424</c:v>
                </c:pt>
              </c:numCache>
            </c:numRef>
          </c:val>
          <c:extLst>
            <c:ext xmlns:c16="http://schemas.microsoft.com/office/drawing/2014/chart" uri="{C3380CC4-5D6E-409C-BE32-E72D297353CC}">
              <c16:uniqueId val="{00000052-0ABC-41D7-9D1F-A67FD5C13657}"/>
            </c:ext>
          </c:extLst>
        </c:ser>
        <c:ser>
          <c:idx val="7"/>
          <c:order val="7"/>
          <c:tx>
            <c:strRef>
              <c:f>'KPI 5'!$I$2:$I$3</c:f>
              <c:strCache>
                <c:ptCount val="1"/>
                <c:pt idx="0">
                  <c:v>2015</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5'!$I$4:$I$9</c:f>
              <c:numCache>
                <c:formatCode>General</c:formatCode>
                <c:ptCount val="5"/>
                <c:pt idx="0">
                  <c:v>1207</c:v>
                </c:pt>
                <c:pt idx="2">
                  <c:v>1</c:v>
                </c:pt>
                <c:pt idx="3">
                  <c:v>160</c:v>
                </c:pt>
                <c:pt idx="4">
                  <c:v>1063</c:v>
                </c:pt>
              </c:numCache>
            </c:numRef>
          </c:val>
          <c:extLst>
            <c:ext xmlns:c16="http://schemas.microsoft.com/office/drawing/2014/chart" uri="{C3380CC4-5D6E-409C-BE32-E72D297353CC}">
              <c16:uniqueId val="{00000053-0ABC-41D7-9D1F-A67FD5C13657}"/>
            </c:ext>
          </c:extLst>
        </c:ser>
        <c:ser>
          <c:idx val="8"/>
          <c:order val="8"/>
          <c:tx>
            <c:strRef>
              <c:f>'KPI 5'!$J$2:$J$3</c:f>
              <c:strCache>
                <c:ptCount val="1"/>
                <c:pt idx="0">
                  <c:v>2016</c:v>
                </c:pt>
              </c:strCache>
            </c:strRef>
          </c:tx>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'KPI 5'!$A$4:$A$9</c:f>
              <c:strCache>
                <c:ptCount val="5"/>
                <c:pt idx="0">
                  <c:v>MORTGAGE</c:v>
                </c:pt>
                <c:pt idx="1">
                  <c:v>NONE</c:v>
                </c:pt>
                <c:pt idx="2">
                  <c:v>OTHER</c:v>
                </c:pt>
                <c:pt idx="3">
                  <c:v>OWN</c:v>
                </c:pt>
                <c:pt idx="4">
                  <c:v>RENT</c:v>
                </c:pt>
              </c:strCache>
            </c:strRef>
          </c:cat>
          <c:val>
            <c:numRef>
              <c:f>'KPI 5'!$J$4:$J$9</c:f>
              <c:numCache>
                <c:formatCode>General</c:formatCode>
                <c:ptCount val="5"/>
                <c:pt idx="0">
                  <c:v>1104</c:v>
                </c:pt>
                <c:pt idx="3">
                  <c:v>160</c:v>
                </c:pt>
                <c:pt idx="4">
                  <c:v>780</c:v>
                </c:pt>
              </c:numCache>
            </c:numRef>
          </c:val>
          <c:extLst>
            <c:ext xmlns:c16="http://schemas.microsoft.com/office/drawing/2014/chart" uri="{C3380CC4-5D6E-409C-BE32-E72D297353CC}">
              <c16:uniqueId val="{00000054-0ABC-41D7-9D1F-A67FD5C13657}"/>
            </c:ext>
          </c:extLst>
        </c:ser>
        <c:dLbls>
          <c:showLegendKey val="0"/>
          <c:showVal val="0"/>
          <c:showCatName val="0"/>
          <c:showSerName val="0"/>
          <c:showPercent val="0"/>
          <c:showBubbleSize val="0"/>
        </c:dLbls>
        <c:gapWidth val="100"/>
        <c:overlap val="-24"/>
        <c:axId val="408961151"/>
        <c:axId val="408986111"/>
      </c:barChart>
      <c:catAx>
        <c:axId val="40896115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08986111"/>
        <c:crosses val="autoZero"/>
        <c:auto val="1"/>
        <c:lblAlgn val="ctr"/>
        <c:lblOffset val="100"/>
        <c:noMultiLvlLbl val="0"/>
      </c:catAx>
      <c:valAx>
        <c:axId val="4089861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089611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6!PivotTable21</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a:t>
            </a:r>
            <a:r>
              <a:rPr lang="en-US" baseline="0"/>
              <a:t> funded amount for purpose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5890680719312981E-2"/>
          <c:y val="0.14822158593812138"/>
          <c:w val="0.65658600086085606"/>
          <c:h val="0.7577319122988414"/>
        </c:manualLayout>
      </c:layout>
      <c:pie3DChart>
        <c:varyColors val="1"/>
        <c:ser>
          <c:idx val="0"/>
          <c:order val="0"/>
          <c:tx>
            <c:strRef>
              <c:f>'KPI 6'!$B$1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EB67-4073-B505-FCFA761253F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EB67-4073-B505-FCFA761253F9}"/>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EB67-4073-B505-FCFA761253F9}"/>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EB67-4073-B505-FCFA761253F9}"/>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EB67-4073-B505-FCFA761253F9}"/>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EB67-4073-B505-FCFA761253F9}"/>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EB67-4073-B505-FCFA761253F9}"/>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EB67-4073-B505-FCFA761253F9}"/>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EB67-4073-B505-FCFA761253F9}"/>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EB67-4073-B505-FCFA761253F9}"/>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EB67-4073-B505-FCFA761253F9}"/>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EB67-4073-B505-FCFA761253F9}"/>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EB67-4073-B505-FCFA761253F9}"/>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EB67-4073-B505-FCFA761253F9}"/>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'KPI 6'!$A$2:$A$16</c:f>
              <c:strCache>
                <c:ptCount val="14"/>
                <c:pt idx="0">
                  <c:v>car</c:v>
                </c:pt>
                <c:pt idx="1">
                  <c:v>credit_card</c:v>
                </c:pt>
                <c:pt idx="2">
                  <c:v>debt_consolidation</c:v>
                </c:pt>
                <c:pt idx="3">
                  <c:v>educational</c:v>
                </c:pt>
                <c:pt idx="4">
                  <c:v>home_improvement</c:v>
                </c:pt>
                <c:pt idx="5">
                  <c:v>house</c:v>
                </c:pt>
                <c:pt idx="6">
                  <c:v>major_purchase</c:v>
                </c:pt>
                <c:pt idx="7">
                  <c:v>medical</c:v>
                </c:pt>
                <c:pt idx="8">
                  <c:v>moving</c:v>
                </c:pt>
                <c:pt idx="9">
                  <c:v>other</c:v>
                </c:pt>
                <c:pt idx="10">
                  <c:v>renewable_energy</c:v>
                </c:pt>
                <c:pt idx="11">
                  <c:v>small_business</c:v>
                </c:pt>
                <c:pt idx="12">
                  <c:v>vacation</c:v>
                </c:pt>
                <c:pt idx="13">
                  <c:v>wedding</c:v>
                </c:pt>
              </c:strCache>
            </c:strRef>
          </c:cat>
          <c:val>
            <c:numRef>
              <c:f>'KPI 6'!$B$2:$B$16</c:f>
              <c:numCache>
                <c:formatCode>General</c:formatCode>
                <c:ptCount val="14"/>
                <c:pt idx="0">
                  <c:v>10400450</c:v>
                </c:pt>
                <c:pt idx="1">
                  <c:v>58749550</c:v>
                </c:pt>
                <c:pt idx="2">
                  <c:v>230937800</c:v>
                </c:pt>
                <c:pt idx="3">
                  <c:v>2174925</c:v>
                </c:pt>
                <c:pt idx="4">
                  <c:v>33392050</c:v>
                </c:pt>
                <c:pt idx="5">
                  <c:v>4843500</c:v>
                </c:pt>
                <c:pt idx="6">
                  <c:v>17430925</c:v>
                </c:pt>
                <c:pt idx="7">
                  <c:v>5615650</c:v>
                </c:pt>
                <c:pt idx="8">
                  <c:v>3793550</c:v>
                </c:pt>
                <c:pt idx="9">
                  <c:v>31517000</c:v>
                </c:pt>
                <c:pt idx="10">
                  <c:v>876425</c:v>
                </c:pt>
                <c:pt idx="11">
                  <c:v>23792875</c:v>
                </c:pt>
                <c:pt idx="12">
                  <c:v>2049575</c:v>
                </c:pt>
                <c:pt idx="13">
                  <c:v>9236050</c:v>
                </c:pt>
              </c:numCache>
            </c:numRef>
          </c:val>
          <c:extLst>
            <c:ext xmlns:c16="http://schemas.microsoft.com/office/drawing/2014/chart" uri="{C3380CC4-5D6E-409C-BE32-E72D297353CC}">
              <c16:uniqueId val="{00000000-BCEA-45C4-8B8B-7F873C0AFB05}"/>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1!PivotTable13</c:name>
    <c:fmtId val="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000" baseline="0">
                <a:effectLst/>
              </a:rPr>
              <a:t>Year wise loan amount Status</a:t>
            </a:r>
          </a:p>
          <a:p>
            <a:pPr marL="0" marR="0" lvl="0" indent="0" algn="ctr" defTabSz="914400" rtl="0" eaLnBrk="1" fontAlgn="auto" latinLnBrk="0" hangingPunct="1">
              <a:lnSpc>
                <a:spcPct val="100000"/>
              </a:lnSpc>
              <a:spcBef>
                <a:spcPts val="0"/>
              </a:spcBef>
              <a:spcAft>
                <a:spcPts val="0"/>
              </a:spcAft>
              <a:buClrTx/>
              <a:buSzTx/>
              <a:buFontTx/>
              <a:buNone/>
              <a:tabLst/>
              <a:defRPr sz="1000">
                <a:solidFill>
                  <a:sysClr val="window" lastClr="FFFFFF">
                    <a:lumMod val="95000"/>
                  </a:sysClr>
                </a:solidFill>
              </a:defRPr>
            </a:pPr>
            <a:endParaRPr lang="en-US" sz="1000" baseline="0"/>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7128993459441994E-2"/>
          <c:y val="0.17817720176870325"/>
          <c:w val="0.89842635485409783"/>
          <c:h val="0.68792252098675666"/>
        </c:manualLayout>
      </c:layout>
      <c:barChart>
        <c:barDir val="col"/>
        <c:grouping val="clustered"/>
        <c:varyColors val="0"/>
        <c:ser>
          <c:idx val="0"/>
          <c:order val="0"/>
          <c:tx>
            <c:strRef>
              <c:f>'KPI 1'!$B$1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'KPI 1'!$A$2:$A$7</c:f>
              <c:strCache>
                <c:ptCount val="5"/>
                <c:pt idx="0">
                  <c:v>2007</c:v>
                </c:pt>
                <c:pt idx="1">
                  <c:v>2008</c:v>
                </c:pt>
                <c:pt idx="2">
                  <c:v>2009</c:v>
                </c:pt>
                <c:pt idx="3">
                  <c:v>2010</c:v>
                </c:pt>
                <c:pt idx="4">
                  <c:v>2011</c:v>
                </c:pt>
              </c:strCache>
            </c:strRef>
          </c:cat>
          <c:val>
            <c:numRef>
              <c:f>'KPI 1'!$B$2:$B$7</c:f>
              <c:numCache>
                <c:formatCode>General</c:formatCode>
                <c:ptCount val="5"/>
                <c:pt idx="0">
                  <c:v>2219275</c:v>
                </c:pt>
                <c:pt idx="1">
                  <c:v>14390275</c:v>
                </c:pt>
                <c:pt idx="2">
                  <c:v>46436325</c:v>
                </c:pt>
                <c:pt idx="3">
                  <c:v>122050200</c:v>
                </c:pt>
                <c:pt idx="4">
                  <c:v>260506575</c:v>
                </c:pt>
              </c:numCache>
            </c:numRef>
          </c:val>
          <c:extLst>
            <c:ext xmlns:c16="http://schemas.microsoft.com/office/drawing/2014/chart" uri="{C3380CC4-5D6E-409C-BE32-E72D297353CC}">
              <c16:uniqueId val="{00000000-1BC8-4634-A13D-AC0DFC639E7E}"/>
            </c:ext>
          </c:extLst>
        </c:ser>
        <c:dLbls>
          <c:dLblPos val="outEnd"/>
          <c:showLegendKey val="0"/>
          <c:showVal val="1"/>
          <c:showCatName val="0"/>
          <c:showSerName val="0"/>
          <c:showPercent val="0"/>
          <c:showBubbleSize val="0"/>
        </c:dLbls>
        <c:gapWidth val="100"/>
        <c:overlap val="-24"/>
        <c:axId val="1460027888"/>
        <c:axId val="616041824"/>
      </c:barChart>
      <c:catAx>
        <c:axId val="146002788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6041824"/>
        <c:crosses val="autoZero"/>
        <c:auto val="1"/>
        <c:lblAlgn val="ctr"/>
        <c:lblOffset val="100"/>
        <c:noMultiLvlLbl val="0"/>
      </c:catAx>
      <c:valAx>
        <c:axId val="616041824"/>
        <c:scaling>
          <c:orientation val="minMax"/>
        </c:scaling>
        <c:delete val="1"/>
        <c:axPos val="l"/>
        <c:numFmt formatCode="General" sourceLinked="1"/>
        <c:majorTickMark val="none"/>
        <c:minorTickMark val="none"/>
        <c:tickLblPos val="nextTo"/>
        <c:crossAx val="14600278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65000"/>
        <a:lumOff val="35000"/>
      </a:scheme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[BankAnalytics_Excel_Presentation - Copy.xlsx]KPI 2!PivotTable14</c:name>
    <c:fmtId val="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cap="none" baseline="0">
                <a:solidFill>
                  <a:sysClr val="window" lastClr="FFFFFF">
                    <a:lumMod val="85000"/>
                  </a:sysClr>
                </a:solidFill>
                <a:latin typeface="+mn-lt"/>
                <a:ea typeface="+mn-ea"/>
                <a:cs typeface="+mn-cs"/>
              </a:defRPr>
            </a:pPr>
            <a:r>
              <a:rPr lang="en-IN" sz="1000" baseline="0">
                <a:effectLst/>
              </a:rPr>
              <a:t>Grade and sub grade wise revol_bal</a:t>
            </a:r>
          </a:p>
          <a:p>
            <a:pPr marL="0" marR="0" lvl="0" indent="0" algn="ctr" defTabSz="914400" rtl="0" eaLnBrk="1" fontAlgn="auto" latinLnBrk="0" hangingPunct="1">
              <a:lnSpc>
                <a:spcPct val="100000"/>
              </a:lnSpc>
              <a:spcBef>
                <a:spcPts val="0"/>
              </a:spcBef>
              <a:spcAft>
                <a:spcPts val="0"/>
              </a:spcAft>
              <a:buClrTx/>
              <a:buSzTx/>
              <a:buFontTx/>
              <a:buNone/>
              <a:tabLst/>
              <a:defRPr sz="1000">
                <a:solidFill>
                  <a:sysClr val="window" lastClr="FFFFFF">
                    <a:lumMod val="85000"/>
                  </a:sysClr>
                </a:solidFill>
              </a:defRPr>
            </a:pPr>
            <a:endParaRPr lang="en-IN" sz="1000" baseline="0"/>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1" i="0" u="none" strike="noStrike" kern="1200" cap="none" baseline="0">
              <a:solidFill>
                <a:sysClr val="window" lastClr="FFFFFF">
                  <a:lumMod val="85000"/>
                </a:sys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noFill/>
          <a:ln w="9525" cap="flat" cmpd="sng" algn="ctr">
            <a:solidFill>
              <a:schemeClr val="accent1"/>
            </a:solidFill>
            <a:miter lim="800000"/>
          </a:ln>
          <a:effectLst>
            <a:glow rad="63500">
              <a:schemeClr val="accent1">
                <a:satMod val="175000"/>
                <a:alpha val="25000"/>
              </a:schemeClr>
            </a:glow>
          </a:effectLst>
        </c:spPr>
        <c:marker>
          <c:symbol val="none"/>
        </c:marker>
        <c:dLbl>
          <c:idx val="0"/>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noFill/>
          <a:ln w="9525" cap="flat" cmpd="sng" algn="ctr">
            <a:solidFill>
              <a:schemeClr val="accent1"/>
            </a:solidFill>
            <a:miter lim="800000"/>
          </a:ln>
          <a:effectLst>
            <a:glow rad="63500">
              <a:schemeClr val="accent1">
                <a:satMod val="175000"/>
                <a:alpha val="25000"/>
              </a:schemeClr>
            </a:glow>
          </a:effectLst>
        </c:spPr>
        <c:marker>
          <c:symbol val="none"/>
        </c:marker>
        <c:dLbl>
          <c:idx val="0"/>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noFill/>
          <a:ln w="9525" cap="flat" cmpd="sng" algn="ctr">
            <a:solidFill>
              <a:schemeClr val="accent1"/>
            </a:solidFill>
            <a:miter lim="800000"/>
          </a:ln>
          <a:effectLst>
            <a:glow rad="63500">
              <a:schemeClr val="accent1">
                <a:satMod val="175000"/>
                <a:alpha val="25000"/>
              </a:schemeClr>
            </a:glow>
          </a:effectLst>
        </c:spPr>
        <c:marker>
          <c:symbol val="none"/>
        </c:marker>
        <c:dLbl>
          <c:idx val="0"/>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noFill/>
          <a:ln w="9525" cap="flat" cmpd="sng" algn="ctr">
            <a:solidFill>
              <a:schemeClr val="accent1"/>
            </a:solidFill>
            <a:miter lim="800000"/>
          </a:ln>
          <a:effectLst>
            <a:glow rad="63500">
              <a:schemeClr val="accent1">
                <a:satMod val="175000"/>
                <a:alpha val="25000"/>
              </a:schemeClr>
            </a:glow>
          </a:effectLst>
        </c:spPr>
        <c:marker>
          <c:symbol val="none"/>
        </c:marker>
        <c:dLbl>
          <c:idx val="0"/>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noFill/>
          <a:ln w="9525" cap="flat" cmpd="sng" algn="ctr">
            <a:solidFill>
              <a:schemeClr val="accent1"/>
            </a:solidFill>
            <a:miter lim="800000"/>
          </a:ln>
          <a:effectLst>
            <a:glow rad="63500">
              <a:schemeClr val="accent1">
                <a:satMod val="175000"/>
                <a:alpha val="25000"/>
              </a:schemeClr>
            </a:glow>
          </a:effectLst>
        </c:spPr>
        <c:marker>
          <c:symbol val="none"/>
        </c:marker>
        <c:dLbl>
          <c:idx val="0"/>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noFill/>
          <a:ln w="9525" cap="flat" cmpd="sng" algn="ctr">
            <a:solidFill>
              <a:schemeClr val="accent1"/>
            </a:solidFill>
            <a:miter lim="800000"/>
          </a:ln>
          <a:effectLst>
            <a:glow rad="63500">
              <a:schemeClr val="accent1">
                <a:satMod val="175000"/>
                <a:alpha val="25000"/>
              </a:schemeClr>
            </a:glow>
          </a:effectLst>
        </c:spPr>
        <c:marker>
          <c:symbol val="none"/>
        </c:marker>
        <c:dLbl>
          <c:idx val="0"/>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2176214622454536E-2"/>
          <c:y val="0.12382325760883915"/>
          <c:w val="0.8841610386185963"/>
          <c:h val="0.76877765380493834"/>
        </c:manualLayout>
      </c:layout>
      <c:barChart>
        <c:barDir val="col"/>
        <c:grouping val="clustered"/>
        <c:varyColors val="0"/>
        <c:ser>
          <c:idx val="0"/>
          <c:order val="0"/>
          <c:tx>
            <c:strRef>
              <c:f>'KPI 2'!$B$1:$B$2</c:f>
              <c:strCache>
                <c:ptCount val="1"/>
                <c:pt idx="0">
                  <c:v>A</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dLbls>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2'!$B$3:$B$38</c:f>
              <c:numCache>
                <c:formatCode>General</c:formatCode>
                <c:ptCount val="35"/>
                <c:pt idx="0">
                  <c:v>11365196</c:v>
                </c:pt>
                <c:pt idx="1">
                  <c:v>14004780</c:v>
                </c:pt>
                <c:pt idx="2">
                  <c:v>19543922</c:v>
                </c:pt>
                <c:pt idx="3">
                  <c:v>34557156</c:v>
                </c:pt>
                <c:pt idx="4">
                  <c:v>35303045</c:v>
                </c:pt>
              </c:numCache>
            </c:numRef>
          </c:val>
          <c:extLst>
            <c:ext xmlns:c16="http://schemas.microsoft.com/office/drawing/2014/chart" uri="{C3380CC4-5D6E-409C-BE32-E72D297353CC}">
              <c16:uniqueId val="{00000000-D42D-4F97-A098-9BF6C7016548}"/>
            </c:ext>
          </c:extLst>
        </c:ser>
        <c:ser>
          <c:idx val="1"/>
          <c:order val="1"/>
          <c:tx>
            <c:strRef>
              <c:f>'KPI 2'!$C$1:$C$2</c:f>
              <c:strCache>
                <c:ptCount val="1"/>
                <c:pt idx="0">
                  <c:v>B</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dLbls>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2'!$C$3:$C$38</c:f>
              <c:numCache>
                <c:formatCode>General</c:formatCode>
                <c:ptCount val="35"/>
                <c:pt idx="5">
                  <c:v>21842079</c:v>
                </c:pt>
                <c:pt idx="6">
                  <c:v>26478439</c:v>
                </c:pt>
                <c:pt idx="7">
                  <c:v>39723554</c:v>
                </c:pt>
                <c:pt idx="8">
                  <c:v>35405811</c:v>
                </c:pt>
                <c:pt idx="9">
                  <c:v>37858666</c:v>
                </c:pt>
              </c:numCache>
            </c:numRef>
          </c:val>
          <c:extLst>
            <c:ext xmlns:c16="http://schemas.microsoft.com/office/drawing/2014/chart" uri="{C3380CC4-5D6E-409C-BE32-E72D297353CC}">
              <c16:uniqueId val="{00000067-D42D-4F97-A098-9BF6C7016548}"/>
            </c:ext>
          </c:extLst>
        </c:ser>
        <c:ser>
          <c:idx val="2"/>
          <c:order val="2"/>
          <c:tx>
            <c:strRef>
              <c:f>'KPI 2'!$D$1:$D$2</c:f>
              <c:strCache>
                <c:ptCount val="1"/>
                <c:pt idx="0">
                  <c:v>C</c:v>
                </c:pt>
              </c:strCache>
            </c:strRef>
          </c:tx>
          <c:spPr>
            <a:noFill/>
            <a:ln w="9525" cap="flat" cmpd="sng" algn="ctr">
              <a:solidFill>
                <a:schemeClr val="accent3"/>
              </a:solidFill>
              <a:miter lim="800000"/>
            </a:ln>
            <a:effectLst>
              <a:glow rad="63500">
                <a:schemeClr val="accent3">
                  <a:satMod val="175000"/>
                  <a:alpha val="25000"/>
                </a:schemeClr>
              </a:glow>
            </a:effectLst>
          </c:spPr>
          <c:invertIfNegative val="0"/>
          <c:dLbls>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2'!$D$3:$D$38</c:f>
              <c:numCache>
                <c:formatCode>General</c:formatCode>
                <c:ptCount val="35"/>
                <c:pt idx="10">
                  <c:v>29384926</c:v>
                </c:pt>
                <c:pt idx="11">
                  <c:v>27321114</c:v>
                </c:pt>
                <c:pt idx="12">
                  <c:v>20531370</c:v>
                </c:pt>
                <c:pt idx="13">
                  <c:v>16867691</c:v>
                </c:pt>
                <c:pt idx="14">
                  <c:v>16015609</c:v>
                </c:pt>
              </c:numCache>
            </c:numRef>
          </c:val>
          <c:extLst>
            <c:ext xmlns:c16="http://schemas.microsoft.com/office/drawing/2014/chart" uri="{C3380CC4-5D6E-409C-BE32-E72D297353CC}">
              <c16:uniqueId val="{00000068-D42D-4F97-A098-9BF6C7016548}"/>
            </c:ext>
          </c:extLst>
        </c:ser>
        <c:ser>
          <c:idx val="3"/>
          <c:order val="3"/>
          <c:tx>
            <c:strRef>
              <c:f>'KPI 2'!$E$1:$E$2</c:f>
              <c:strCache>
                <c:ptCount val="1"/>
                <c:pt idx="0">
                  <c:v>D</c:v>
                </c:pt>
              </c:strCache>
            </c:strRef>
          </c:tx>
          <c:spPr>
            <a:noFill/>
            <a:ln w="9525" cap="flat" cmpd="sng" algn="ctr">
              <a:solidFill>
                <a:schemeClr val="accent4"/>
              </a:solidFill>
              <a:miter lim="800000"/>
            </a:ln>
            <a:effectLst>
              <a:glow rad="63500">
                <a:schemeClr val="accent4">
                  <a:satMod val="175000"/>
                  <a:alpha val="25000"/>
                </a:schemeClr>
              </a:glow>
            </a:effectLst>
          </c:spPr>
          <c:invertIfNegative val="0"/>
          <c:dLbls>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2'!$E$3:$E$38</c:f>
              <c:numCache>
                <c:formatCode>General</c:formatCode>
                <c:ptCount val="35"/>
                <c:pt idx="15">
                  <c:v>12130255</c:v>
                </c:pt>
                <c:pt idx="16">
                  <c:v>18570972</c:v>
                </c:pt>
                <c:pt idx="17">
                  <c:v>16793781</c:v>
                </c:pt>
                <c:pt idx="18">
                  <c:v>13742947</c:v>
                </c:pt>
                <c:pt idx="19">
                  <c:v>13252474</c:v>
                </c:pt>
              </c:numCache>
            </c:numRef>
          </c:val>
          <c:extLst>
            <c:ext xmlns:c16="http://schemas.microsoft.com/office/drawing/2014/chart" uri="{C3380CC4-5D6E-409C-BE32-E72D297353CC}">
              <c16:uniqueId val="{00000069-D42D-4F97-A098-9BF6C7016548}"/>
            </c:ext>
          </c:extLst>
        </c:ser>
        <c:ser>
          <c:idx val="4"/>
          <c:order val="4"/>
          <c:tx>
            <c:strRef>
              <c:f>'KPI 2'!$F$1:$F$2</c:f>
              <c:strCache>
                <c:ptCount val="1"/>
                <c:pt idx="0">
                  <c:v>E</c:v>
                </c:pt>
              </c:strCache>
            </c:strRef>
          </c:tx>
          <c:spPr>
            <a:noFill/>
            <a:ln w="9525" cap="flat" cmpd="sng" algn="ctr">
              <a:solidFill>
                <a:schemeClr val="accent5"/>
              </a:solidFill>
              <a:miter lim="800000"/>
            </a:ln>
            <a:effectLst>
              <a:glow rad="63500">
                <a:schemeClr val="accent5">
                  <a:satMod val="175000"/>
                  <a:alpha val="25000"/>
                </a:schemeClr>
              </a:glow>
            </a:effectLst>
          </c:spPr>
          <c:invertIfNegative val="0"/>
          <c:dLbls>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2'!$F$3:$F$38</c:f>
              <c:numCache>
                <c:formatCode>General</c:formatCode>
                <c:ptCount val="35"/>
                <c:pt idx="20">
                  <c:v>11132588</c:v>
                </c:pt>
                <c:pt idx="21">
                  <c:v>10242033</c:v>
                </c:pt>
                <c:pt idx="22">
                  <c:v>9039059</c:v>
                </c:pt>
                <c:pt idx="23">
                  <c:v>7990991</c:v>
                </c:pt>
                <c:pt idx="24">
                  <c:v>7669868</c:v>
                </c:pt>
              </c:numCache>
            </c:numRef>
          </c:val>
          <c:extLst>
            <c:ext xmlns:c16="http://schemas.microsoft.com/office/drawing/2014/chart" uri="{C3380CC4-5D6E-409C-BE32-E72D297353CC}">
              <c16:uniqueId val="{0000006A-D42D-4F97-A098-9BF6C7016548}"/>
            </c:ext>
          </c:extLst>
        </c:ser>
        <c:ser>
          <c:idx val="5"/>
          <c:order val="5"/>
          <c:tx>
            <c:strRef>
              <c:f>'KPI 2'!$G$1:$G$2</c:f>
              <c:strCache>
                <c:ptCount val="1"/>
                <c:pt idx="0">
                  <c:v>F</c:v>
                </c:pt>
              </c:strCache>
            </c:strRef>
          </c:tx>
          <c:spPr>
            <a:noFill/>
            <a:ln w="9525" cap="flat" cmpd="sng" algn="ctr">
              <a:solidFill>
                <a:schemeClr val="accent6"/>
              </a:solidFill>
              <a:miter lim="800000"/>
            </a:ln>
            <a:effectLst>
              <a:glow rad="63500">
                <a:schemeClr val="accent6">
                  <a:satMod val="175000"/>
                  <a:alpha val="25000"/>
                </a:schemeClr>
              </a:glow>
            </a:effectLst>
          </c:spPr>
          <c:invertIfNegative val="0"/>
          <c:dLbls>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2'!$G$3:$G$38</c:f>
              <c:numCache>
                <c:formatCode>General</c:formatCode>
                <c:ptCount val="35"/>
                <c:pt idx="25">
                  <c:v>5840746</c:v>
                </c:pt>
                <c:pt idx="26">
                  <c:v>4528248</c:v>
                </c:pt>
                <c:pt idx="27">
                  <c:v>3175435</c:v>
                </c:pt>
                <c:pt idx="28">
                  <c:v>2551064</c:v>
                </c:pt>
                <c:pt idx="29">
                  <c:v>2187323</c:v>
                </c:pt>
              </c:numCache>
            </c:numRef>
          </c:val>
          <c:extLst>
            <c:ext xmlns:c16="http://schemas.microsoft.com/office/drawing/2014/chart" uri="{C3380CC4-5D6E-409C-BE32-E72D297353CC}">
              <c16:uniqueId val="{0000006B-D42D-4F97-A098-9BF6C7016548}"/>
            </c:ext>
          </c:extLst>
        </c:ser>
        <c:ser>
          <c:idx val="6"/>
          <c:order val="6"/>
          <c:tx>
            <c:strRef>
              <c:f>'KPI 2'!$H$1:$H$2</c:f>
              <c:strCache>
                <c:ptCount val="1"/>
                <c:pt idx="0">
                  <c:v>G</c:v>
                </c:pt>
              </c:strCache>
            </c:strRef>
          </c:tx>
          <c:spPr>
            <a:noFill/>
            <a:ln w="9525" cap="flat" cmpd="sng" algn="ctr">
              <a:solidFill>
                <a:schemeClr val="accent1">
                  <a:lumMod val="60000"/>
                </a:schemeClr>
              </a:solidFill>
              <a:miter lim="800000"/>
            </a:ln>
            <a:effectLst>
              <a:glow rad="63500">
                <a:schemeClr val="accent1">
                  <a:lumMod val="60000"/>
                  <a:satMod val="175000"/>
                  <a:alpha val="25000"/>
                </a:schemeClr>
              </a:glow>
            </a:effectLst>
          </c:spPr>
          <c:invertIfNegative val="0"/>
          <c:dLbls>
            <c:numFmt formatCode="\$\ #\.0,,\ \M"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'KPI 2'!$A$3:$A$38</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'KPI 2'!$H$3:$H$38</c:f>
              <c:numCache>
                <c:formatCode>General</c:formatCode>
                <c:ptCount val="35"/>
                <c:pt idx="30">
                  <c:v>1808763</c:v>
                </c:pt>
                <c:pt idx="31">
                  <c:v>1729627</c:v>
                </c:pt>
                <c:pt idx="32">
                  <c:v>832193</c:v>
                </c:pt>
                <c:pt idx="33">
                  <c:v>1390628</c:v>
                </c:pt>
                <c:pt idx="34">
                  <c:v>701515</c:v>
                </c:pt>
              </c:numCache>
            </c:numRef>
          </c:val>
          <c:extLst>
            <c:ext xmlns:c16="http://schemas.microsoft.com/office/drawing/2014/chart" uri="{C3380CC4-5D6E-409C-BE32-E72D297353CC}">
              <c16:uniqueId val="{0000006C-D42D-4F97-A098-9BF6C7016548}"/>
            </c:ext>
          </c:extLst>
        </c:ser>
        <c:dLbls>
          <c:dLblPos val="outEnd"/>
          <c:showLegendKey val="0"/>
          <c:showVal val="1"/>
          <c:showCatName val="0"/>
          <c:showSerName val="0"/>
          <c:showPercent val="0"/>
          <c:showBubbleSize val="0"/>
        </c:dLbls>
        <c:gapWidth val="315"/>
        <c:overlap val="-40"/>
        <c:axId val="207286415"/>
        <c:axId val="207292239"/>
      </c:barChart>
      <c:catAx>
        <c:axId val="20728641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07292239"/>
        <c:crosses val="autoZero"/>
        <c:auto val="1"/>
        <c:lblAlgn val="ctr"/>
        <c:lblOffset val="100"/>
        <c:noMultiLvlLbl val="0"/>
      </c:catAx>
      <c:valAx>
        <c:axId val="207292239"/>
        <c:scaling>
          <c:orientation val="minMax"/>
        </c:scaling>
        <c:delete val="1"/>
        <c:axPos val="l"/>
        <c:numFmt formatCode="General" sourceLinked="1"/>
        <c:majorTickMark val="none"/>
        <c:minorTickMark val="none"/>
        <c:tickLblPos val="nextTo"/>
        <c:crossAx val="2072864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65000"/>
        <a:lumOff val="3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lgn="ctr" rtl="0">
              <a:defRPr sz="1000" b="1" i="0" u="none" strike="noStrike" kern="1200" cap="all" spc="50" baseline="0">
                <a:solidFill>
                  <a:schemeClr val="bg1"/>
                </a:solidFill>
                <a:latin typeface="+mn-lt"/>
                <a:ea typeface="+mn-ea"/>
                <a:cs typeface="+mn-cs"/>
              </a:defRPr>
            </a:pPr>
            <a:r>
              <a:rPr lang="en-IN" sz="1000" baseline="0"/>
              <a:t>Total Payment for Verified Status Vs Non Verified Status</a:t>
            </a:r>
          </a:p>
          <a:p>
            <a:pPr algn="ctr" rtl="0">
              <a:defRPr sz="1000"/>
            </a:pPr>
            <a:endParaRPr lang="en-US" sz="1000" baseline="0"/>
          </a:p>
        </c:rich>
      </c:tx>
      <c:layout>
        <c:manualLayout>
          <c:xMode val="edge"/>
          <c:yMode val="edge"/>
          <c:x val="0.11601564134634609"/>
          <c:y val="0"/>
        </c:manualLayout>
      </c:layout>
      <c:overlay val="0"/>
      <c:spPr>
        <a:noFill/>
        <a:ln>
          <a:noFill/>
        </a:ln>
        <a:effectLst/>
      </c:spPr>
      <c:txPr>
        <a:bodyPr rot="0" spcFirstLastPara="1" vertOverflow="ellipsis" vert="horz" wrap="square" anchor="ctr" anchorCtr="1"/>
        <a:lstStyle/>
        <a:p>
          <a:pPr algn="ctr" rtl="0">
            <a:defRPr sz="1000" b="1" i="0" u="none" strike="noStrike" kern="1200" cap="all" spc="50" baseline="0">
              <a:solidFill>
                <a:schemeClr val="bg1"/>
              </a:solidFill>
              <a:latin typeface="+mn-lt"/>
              <a:ea typeface="+mn-ea"/>
              <a:cs typeface="+mn-cs"/>
            </a:defRPr>
          </a:pPr>
          <a:endParaRPr lang="en-US"/>
        </a:p>
      </c:txPr>
    </c:title>
    <c:autoTitleDeleted val="0"/>
    <c:plotArea>
      <c:layout>
        <c:manualLayout>
          <c:layoutTarget val="inner"/>
          <c:xMode val="edge"/>
          <c:yMode val="edge"/>
          <c:x val="0.27351928742911258"/>
          <c:y val="0.15702076075442026"/>
          <c:w val="0.48065460553336647"/>
          <c:h val="0.67737197898806334"/>
        </c:manualLayout>
      </c:layout>
      <c:doughnutChart>
        <c:varyColors val="1"/>
        <c:ser>
          <c:idx val="0"/>
          <c:order val="0"/>
          <c:tx>
            <c:strRef>
              <c:f>'KPI 3'!$E$1</c:f>
              <c:strCache>
                <c:ptCount val="1"/>
                <c:pt idx="0">
                  <c:v>Total payment</c:v>
                </c:pt>
              </c:strCache>
            </c:strRef>
          </c:tx>
          <c:dPt>
            <c:idx val="0"/>
            <c:bubble3D val="0"/>
            <c:spPr>
              <a:solidFill>
                <a:schemeClr val="accent6">
                  <a:tint val="77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7160-4705-8EAA-C700F1727401}"/>
              </c:ext>
            </c:extLst>
          </c:dPt>
          <c:dPt>
            <c:idx val="1"/>
            <c:bubble3D val="0"/>
            <c:spPr>
              <a:solidFill>
                <a:schemeClr val="accent6">
                  <a:shade val="7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7160-4705-8EAA-C700F1727401}"/>
              </c:ext>
            </c:extLst>
          </c:dPt>
          <c:dLbls>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 3'!$D$2:$D$3</c:f>
              <c:strCache>
                <c:ptCount val="2"/>
                <c:pt idx="0">
                  <c:v>Not Verified</c:v>
                </c:pt>
                <c:pt idx="1">
                  <c:v>Verified</c:v>
                </c:pt>
              </c:strCache>
            </c:strRef>
          </c:cat>
          <c:val>
            <c:numRef>
              <c:f>'KPI 3'!$E$2:$E$3</c:f>
              <c:numCache>
                <c:formatCode>General</c:formatCode>
                <c:ptCount val="2"/>
                <c:pt idx="0">
                  <c:v>153541418.21059889</c:v>
                </c:pt>
                <c:pt idx="1">
                  <c:v>329162975.7127887</c:v>
                </c:pt>
              </c:numCache>
            </c:numRef>
          </c:val>
          <c:extLst>
            <c:ext xmlns:c16="http://schemas.microsoft.com/office/drawing/2014/chart" uri="{C3380CC4-5D6E-409C-BE32-E72D297353CC}">
              <c16:uniqueId val="{00000004-7160-4705-8EAA-C700F1727401}"/>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65000"/>
        <a:lumOff val="35000"/>
      </a:schemeClr>
    </a:solidFill>
    <a:ln w="9525" cap="flat" cmpd="sng" algn="ctr">
      <a:solidFill>
        <a:schemeClr val="tx1">
          <a:lumMod val="15000"/>
          <a:lumOff val="85000"/>
        </a:schemeClr>
      </a:solidFill>
      <a:round/>
    </a:ln>
    <a:effectLst/>
  </c:spPr>
  <c:txPr>
    <a:bodyPr/>
    <a:lstStyle/>
    <a:p>
      <a:pPr>
        <a:defRPr sz="1200" baseline="0">
          <a:solidFill>
            <a:schemeClr val="bg1"/>
          </a:solidFill>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Reversed" id="26">
  <a:schemeClr val="accent6"/>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Reversed" id="26">
  <a:schemeClr val="accent6"/>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8.xml"/><Relationship Id="rId7" Type="http://schemas.openxmlformats.org/officeDocument/2006/relationships/chart" Target="../charts/chart12.xml"/><Relationship Id="rId2" Type="http://schemas.openxmlformats.org/officeDocument/2006/relationships/chart" Target="../charts/chart7.xml"/><Relationship Id="rId1" Type="http://schemas.openxmlformats.org/officeDocument/2006/relationships/image" Target="../media/image1.png"/><Relationship Id="rId6" Type="http://schemas.openxmlformats.org/officeDocument/2006/relationships/chart" Target="../charts/chart11.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4</xdr:col>
      <xdr:colOff>0</xdr:colOff>
      <xdr:row>0</xdr:row>
      <xdr:rowOff>185737</xdr:rowOff>
    </xdr:from>
    <xdr:to>
      <xdr:col>9</xdr:col>
      <xdr:colOff>476250</xdr:colOff>
      <xdr:row>11</xdr:row>
      <xdr:rowOff>85725</xdr:rowOff>
    </xdr:to>
    <xdr:graphicFrame macro="">
      <xdr:nvGraphicFramePr>
        <xdr:cNvPr id="2" name="Chart 1">
          <a:extLst>
            <a:ext uri="{FF2B5EF4-FFF2-40B4-BE49-F238E27FC236}">
              <a16:creationId xmlns:a16="http://schemas.microsoft.com/office/drawing/2014/main" id="{39B294FB-4F7E-45B8-A72F-F479C62A12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28574</xdr:colOff>
      <xdr:row>8</xdr:row>
      <xdr:rowOff>9524</xdr:rowOff>
    </xdr:from>
    <xdr:to>
      <xdr:col>3</xdr:col>
      <xdr:colOff>257175</xdr:colOff>
      <xdr:row>13</xdr:row>
      <xdr:rowOff>95249</xdr:rowOff>
    </xdr:to>
    <mc:AlternateContent xmlns:mc="http://schemas.openxmlformats.org/markup-compatibility/2006">
      <mc:Choice xmlns:tsle="http://schemas.microsoft.com/office/drawing/2012/timeslicer" Requires="tsle">
        <xdr:graphicFrame macro="">
          <xdr:nvGraphicFramePr>
            <xdr:cNvPr id="3" name="issue_d">
              <a:extLst>
                <a:ext uri="{FF2B5EF4-FFF2-40B4-BE49-F238E27FC236}">
                  <a16:creationId xmlns:a16="http://schemas.microsoft.com/office/drawing/2014/main" id="{EC769FC9-9AC4-4684-A8C0-514C3A322D3E}"/>
                </a:ext>
              </a:extLst>
            </xdr:cNvPr>
            <xdr:cNvGraphicFramePr/>
          </xdr:nvGraphicFramePr>
          <xdr:xfrm>
            <a:off x="0" y="0"/>
            <a:ext cx="0" cy="0"/>
          </xdr:xfrm>
          <a:graphic>
            <a:graphicData uri="http://schemas.microsoft.com/office/drawing/2012/timeslicer">
              <tsle:timeslicer xmlns:tsle="http://schemas.microsoft.com/office/drawing/2012/timeslicer" name="issue_d"/>
            </a:graphicData>
          </a:graphic>
        </xdr:graphicFrame>
      </mc:Choice>
      <mc:Fallback>
        <xdr:sp macro="" textlink="">
          <xdr:nvSpPr>
            <xdr:cNvPr id="0" name=""/>
            <xdr:cNvSpPr>
              <a:spLocks noTextEdit="1"/>
            </xdr:cNvSpPr>
          </xdr:nvSpPr>
          <xdr:spPr>
            <a:xfrm>
              <a:off x="28574" y="1533524"/>
              <a:ext cx="2838451" cy="1038225"/>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695324</xdr:colOff>
      <xdr:row>39</xdr:row>
      <xdr:rowOff>109537</xdr:rowOff>
    </xdr:from>
    <xdr:to>
      <xdr:col>5</xdr:col>
      <xdr:colOff>590550</xdr:colOff>
      <xdr:row>49</xdr:row>
      <xdr:rowOff>133350</xdr:rowOff>
    </xdr:to>
    <xdr:graphicFrame macro="">
      <xdr:nvGraphicFramePr>
        <xdr:cNvPr id="2" name="Chart 1">
          <a:extLst>
            <a:ext uri="{FF2B5EF4-FFF2-40B4-BE49-F238E27FC236}">
              <a16:creationId xmlns:a16="http://schemas.microsoft.com/office/drawing/2014/main" id="{01787432-D4BE-4FA8-9E43-7A459F843D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485775</xdr:colOff>
      <xdr:row>37</xdr:row>
      <xdr:rowOff>47625</xdr:rowOff>
    </xdr:from>
    <xdr:to>
      <xdr:col>12</xdr:col>
      <xdr:colOff>485775</xdr:colOff>
      <xdr:row>50</xdr:row>
      <xdr:rowOff>95250</xdr:rowOff>
    </xdr:to>
    <mc:AlternateContent xmlns:mc="http://schemas.openxmlformats.org/markup-compatibility/2006" xmlns:a14="http://schemas.microsoft.com/office/drawing/2010/main">
      <mc:Choice Requires="a14">
        <xdr:graphicFrame macro="">
          <xdr:nvGraphicFramePr>
            <xdr:cNvPr id="3" name="grade">
              <a:extLst>
                <a:ext uri="{FF2B5EF4-FFF2-40B4-BE49-F238E27FC236}">
                  <a16:creationId xmlns:a16="http://schemas.microsoft.com/office/drawing/2014/main" id="{A30ACAF1-FA70-4106-A7F0-43135A298B07}"/>
                </a:ext>
              </a:extLst>
            </xdr:cNvPr>
            <xdr:cNvGraphicFramePr/>
          </xdr:nvGraphicFramePr>
          <xdr:xfrm>
            <a:off x="0" y="0"/>
            <a:ext cx="0" cy="0"/>
          </xdr:xfrm>
          <a:graphic>
            <a:graphicData uri="http://schemas.microsoft.com/office/drawing/2010/slicer">
              <sle:slicer xmlns:sle="http://schemas.microsoft.com/office/drawing/2010/slicer" name="grade"/>
            </a:graphicData>
          </a:graphic>
        </xdr:graphicFrame>
      </mc:Choice>
      <mc:Fallback xmlns="">
        <xdr:sp macro="" textlink="">
          <xdr:nvSpPr>
            <xdr:cNvPr id="0" name=""/>
            <xdr:cNvSpPr>
              <a:spLocks noTextEdit="1"/>
            </xdr:cNvSpPr>
          </xdr:nvSpPr>
          <xdr:spPr>
            <a:xfrm>
              <a:off x="7058025" y="70961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38100</xdr:colOff>
      <xdr:row>6</xdr:row>
      <xdr:rowOff>4762</xdr:rowOff>
    </xdr:from>
    <xdr:to>
      <xdr:col>3</xdr:col>
      <xdr:colOff>76200</xdr:colOff>
      <xdr:row>17</xdr:row>
      <xdr:rowOff>123826</xdr:rowOff>
    </xdr:to>
    <xdr:graphicFrame macro="">
      <xdr:nvGraphicFramePr>
        <xdr:cNvPr id="2" name="Chart 1">
          <a:extLst>
            <a:ext uri="{FF2B5EF4-FFF2-40B4-BE49-F238E27FC236}">
              <a16:creationId xmlns:a16="http://schemas.microsoft.com/office/drawing/2014/main" id="{329A806E-12E1-461D-878F-32849E937F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380999</xdr:colOff>
      <xdr:row>1</xdr:row>
      <xdr:rowOff>28574</xdr:rowOff>
    </xdr:from>
    <xdr:to>
      <xdr:col>12</xdr:col>
      <xdr:colOff>323850</xdr:colOff>
      <xdr:row>13</xdr:row>
      <xdr:rowOff>19050</xdr:rowOff>
    </xdr:to>
    <xdr:graphicFrame macro="">
      <xdr:nvGraphicFramePr>
        <xdr:cNvPr id="2" name="Chart 1">
          <a:extLst>
            <a:ext uri="{FF2B5EF4-FFF2-40B4-BE49-F238E27FC236}">
              <a16:creationId xmlns:a16="http://schemas.microsoft.com/office/drawing/2014/main" id="{11DE33DB-4F84-4182-B315-78EDF5A366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57150</xdr:colOff>
      <xdr:row>16</xdr:row>
      <xdr:rowOff>9525</xdr:rowOff>
    </xdr:from>
    <xdr:to>
      <xdr:col>9</xdr:col>
      <xdr:colOff>57150</xdr:colOff>
      <xdr:row>24</xdr:row>
      <xdr:rowOff>0</xdr:rowOff>
    </xdr:to>
    <mc:AlternateContent xmlns:mc="http://schemas.openxmlformats.org/markup-compatibility/2006">
      <mc:Choice xmlns:a14="http://schemas.microsoft.com/office/drawing/2010/main" Requires="a14">
        <xdr:graphicFrame macro="">
          <xdr:nvGraphicFramePr>
            <xdr:cNvPr id="3" name="loan_status">
              <a:extLst>
                <a:ext uri="{FF2B5EF4-FFF2-40B4-BE49-F238E27FC236}">
                  <a16:creationId xmlns:a16="http://schemas.microsoft.com/office/drawing/2014/main" id="{3858C2F0-8DA3-4E6F-A807-B500F702973A}"/>
                </a:ext>
              </a:extLst>
            </xdr:cNvPr>
            <xdr:cNvGraphicFramePr/>
          </xdr:nvGraphicFramePr>
          <xdr:xfrm>
            <a:off x="0" y="0"/>
            <a:ext cx="0" cy="0"/>
          </xdr:xfrm>
          <a:graphic>
            <a:graphicData uri="http://schemas.microsoft.com/office/drawing/2010/slicer">
              <sle:slicer xmlns:sle="http://schemas.microsoft.com/office/drawing/2010/slicer" name="loan_status"/>
            </a:graphicData>
          </a:graphic>
        </xdr:graphicFrame>
      </mc:Choice>
      <mc:Fallback>
        <xdr:sp macro="" textlink="">
          <xdr:nvSpPr>
            <xdr:cNvPr id="0" name=""/>
            <xdr:cNvSpPr>
              <a:spLocks noTextEdit="1"/>
            </xdr:cNvSpPr>
          </xdr:nvSpPr>
          <xdr:spPr>
            <a:xfrm>
              <a:off x="5343525" y="3057525"/>
              <a:ext cx="1828800" cy="15144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161925</xdr:colOff>
      <xdr:row>10</xdr:row>
      <xdr:rowOff>0</xdr:rowOff>
    </xdr:from>
    <xdr:to>
      <xdr:col>5</xdr:col>
      <xdr:colOff>219075</xdr:colOff>
      <xdr:row>19</xdr:row>
      <xdr:rowOff>180975</xdr:rowOff>
    </xdr:to>
    <xdr:graphicFrame macro="">
      <xdr:nvGraphicFramePr>
        <xdr:cNvPr id="3" name="Chart 2">
          <a:extLst>
            <a:ext uri="{FF2B5EF4-FFF2-40B4-BE49-F238E27FC236}">
              <a16:creationId xmlns:a16="http://schemas.microsoft.com/office/drawing/2014/main" id="{B754F047-7998-4F2D-BC6A-4EE671DB3F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6</xdr:col>
      <xdr:colOff>209550</xdr:colOff>
      <xdr:row>10</xdr:row>
      <xdr:rowOff>66675</xdr:rowOff>
    </xdr:from>
    <xdr:to>
      <xdr:col>10</xdr:col>
      <xdr:colOff>704850</xdr:colOff>
      <xdr:row>19</xdr:row>
      <xdr:rowOff>95250</xdr:rowOff>
    </xdr:to>
    <mc:AlternateContent xmlns:mc="http://schemas.openxmlformats.org/markup-compatibility/2006">
      <mc:Choice xmlns:a14="http://schemas.microsoft.com/office/drawing/2010/main" Requires="a14">
        <xdr:graphicFrame macro="">
          <xdr:nvGraphicFramePr>
            <xdr:cNvPr id="4" name="home_ownership">
              <a:extLst>
                <a:ext uri="{FF2B5EF4-FFF2-40B4-BE49-F238E27FC236}">
                  <a16:creationId xmlns:a16="http://schemas.microsoft.com/office/drawing/2014/main" id="{1F343589-392A-4D2D-A5F6-8BB05B6BB967}"/>
                </a:ext>
              </a:extLst>
            </xdr:cNvPr>
            <xdr:cNvGraphicFramePr/>
          </xdr:nvGraphicFramePr>
          <xdr:xfrm>
            <a:off x="0" y="0"/>
            <a:ext cx="0" cy="0"/>
          </xdr:xfrm>
          <a:graphic>
            <a:graphicData uri="http://schemas.microsoft.com/office/drawing/2010/slicer">
              <sle:slicer xmlns:sle="http://schemas.microsoft.com/office/drawing/2010/slicer" name="home_ownership"/>
            </a:graphicData>
          </a:graphic>
        </xdr:graphicFrame>
      </mc:Choice>
      <mc:Fallback>
        <xdr:sp macro="" textlink="">
          <xdr:nvSpPr>
            <xdr:cNvPr id="0" name=""/>
            <xdr:cNvSpPr>
              <a:spLocks noTextEdit="1"/>
            </xdr:cNvSpPr>
          </xdr:nvSpPr>
          <xdr:spPr>
            <a:xfrm>
              <a:off x="4057650" y="1971675"/>
              <a:ext cx="1828800" cy="1743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276225</xdr:colOff>
      <xdr:row>0</xdr:row>
      <xdr:rowOff>66675</xdr:rowOff>
    </xdr:from>
    <xdr:to>
      <xdr:col>9</xdr:col>
      <xdr:colOff>276225</xdr:colOff>
      <xdr:row>13</xdr:row>
      <xdr:rowOff>133351</xdr:rowOff>
    </xdr:to>
    <xdr:graphicFrame macro="">
      <xdr:nvGraphicFramePr>
        <xdr:cNvPr id="2" name="Chart 1">
          <a:extLst>
            <a:ext uri="{FF2B5EF4-FFF2-40B4-BE49-F238E27FC236}">
              <a16:creationId xmlns:a16="http://schemas.microsoft.com/office/drawing/2014/main" id="{1347B932-5090-4162-B095-C1FABE58B4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26</xdr:col>
      <xdr:colOff>0</xdr:colOff>
      <xdr:row>35</xdr:row>
      <xdr:rowOff>95250</xdr:rowOff>
    </xdr:to>
    <xdr:sp macro="" textlink="">
      <xdr:nvSpPr>
        <xdr:cNvPr id="2" name="Rectangle 1">
          <a:extLst>
            <a:ext uri="{FF2B5EF4-FFF2-40B4-BE49-F238E27FC236}">
              <a16:creationId xmlns:a16="http://schemas.microsoft.com/office/drawing/2014/main" id="{C8FE25D4-11FA-4E2C-869F-924C0FD1112C}"/>
            </a:ext>
          </a:extLst>
        </xdr:cNvPr>
        <xdr:cNvSpPr/>
      </xdr:nvSpPr>
      <xdr:spPr>
        <a:xfrm>
          <a:off x="0" y="0"/>
          <a:ext cx="14870906" cy="6762750"/>
        </a:xfrm>
        <a:prstGeom prst="rect">
          <a:avLst/>
        </a:prstGeom>
        <a:solidFill>
          <a:schemeClr val="bg2">
            <a:lumMod val="75000"/>
          </a:schemeClr>
        </a:solidFill>
      </xdr:spPr>
      <xdr:style>
        <a:lnRef idx="2">
          <a:schemeClr val="accent1">
            <a:shade val="50000"/>
          </a:schemeClr>
        </a:lnRef>
        <a:fillRef idx="1002">
          <a:schemeClr val="dk2"/>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9525</xdr:colOff>
      <xdr:row>7</xdr:row>
      <xdr:rowOff>0</xdr:rowOff>
    </xdr:from>
    <xdr:to>
      <xdr:col>25</xdr:col>
      <xdr:colOff>-1</xdr:colOff>
      <xdr:row>35</xdr:row>
      <xdr:rowOff>0</xdr:rowOff>
    </xdr:to>
    <xdr:sp macro="" textlink="">
      <xdr:nvSpPr>
        <xdr:cNvPr id="3" name="Rectangle: Rounded Corners 2">
          <a:extLst>
            <a:ext uri="{FF2B5EF4-FFF2-40B4-BE49-F238E27FC236}">
              <a16:creationId xmlns:a16="http://schemas.microsoft.com/office/drawing/2014/main" id="{7CC62D74-B4EA-469F-BD90-55C767B460CE}"/>
            </a:ext>
          </a:extLst>
        </xdr:cNvPr>
        <xdr:cNvSpPr/>
      </xdr:nvSpPr>
      <xdr:spPr>
        <a:xfrm>
          <a:off x="1223963" y="1333500"/>
          <a:ext cx="13468349" cy="5334000"/>
        </a:xfrm>
        <a:prstGeom prst="roundRect">
          <a:avLst>
            <a:gd name="adj" fmla="val 3612"/>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endParaRPr lang="en-IN" sz="1100"/>
        </a:p>
      </xdr:txBody>
    </xdr:sp>
    <xdr:clientData/>
  </xdr:twoCellAnchor>
  <xdr:twoCellAnchor editAs="oneCell">
    <xdr:from>
      <xdr:col>0</xdr:col>
      <xdr:colOff>114299</xdr:colOff>
      <xdr:row>1</xdr:row>
      <xdr:rowOff>190499</xdr:rowOff>
    </xdr:from>
    <xdr:to>
      <xdr:col>1</xdr:col>
      <xdr:colOff>533400</xdr:colOff>
      <xdr:row>6</xdr:row>
      <xdr:rowOff>150918</xdr:rowOff>
    </xdr:to>
    <xdr:pic>
      <xdr:nvPicPr>
        <xdr:cNvPr id="4" name="Picture 3">
          <a:extLst>
            <a:ext uri="{FF2B5EF4-FFF2-40B4-BE49-F238E27FC236}">
              <a16:creationId xmlns:a16="http://schemas.microsoft.com/office/drawing/2014/main" id="{A18BC580-697D-4D05-ACD0-3AF041CB5C4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4299" y="380999"/>
          <a:ext cx="1032934" cy="912919"/>
        </a:xfrm>
        <a:prstGeom prst="rect">
          <a:avLst/>
        </a:prstGeom>
      </xdr:spPr>
    </xdr:pic>
    <xdr:clientData/>
  </xdr:twoCellAnchor>
  <xdr:twoCellAnchor editAs="oneCell">
    <xdr:from>
      <xdr:col>0</xdr:col>
      <xdr:colOff>57150</xdr:colOff>
      <xdr:row>7</xdr:row>
      <xdr:rowOff>74082</xdr:rowOff>
    </xdr:from>
    <xdr:to>
      <xdr:col>1</xdr:col>
      <xdr:colOff>561975</xdr:colOff>
      <xdr:row>17</xdr:row>
      <xdr:rowOff>95249</xdr:rowOff>
    </xdr:to>
    <mc:AlternateContent xmlns:mc="http://schemas.openxmlformats.org/markup-compatibility/2006" xmlns:a14="http://schemas.microsoft.com/office/drawing/2010/main">
      <mc:Choice Requires="a14">
        <xdr:graphicFrame macro="">
          <xdr:nvGraphicFramePr>
            <xdr:cNvPr id="5" name="grade 1">
              <a:extLst>
                <a:ext uri="{FF2B5EF4-FFF2-40B4-BE49-F238E27FC236}">
                  <a16:creationId xmlns:a16="http://schemas.microsoft.com/office/drawing/2014/main" id="{8F56F0D2-9135-4521-98B0-550AA53D567A}"/>
                </a:ext>
              </a:extLst>
            </xdr:cNvPr>
            <xdr:cNvGraphicFramePr/>
          </xdr:nvGraphicFramePr>
          <xdr:xfrm>
            <a:off x="0" y="0"/>
            <a:ext cx="0" cy="0"/>
          </xdr:xfrm>
          <a:graphic>
            <a:graphicData uri="http://schemas.microsoft.com/office/drawing/2010/slicer">
              <sle:slicer xmlns:sle="http://schemas.microsoft.com/office/drawing/2010/slicer" name="grade 1"/>
            </a:graphicData>
          </a:graphic>
        </xdr:graphicFrame>
      </mc:Choice>
      <mc:Fallback xmlns="">
        <xdr:sp macro="" textlink="">
          <xdr:nvSpPr>
            <xdr:cNvPr id="0" name=""/>
            <xdr:cNvSpPr>
              <a:spLocks noTextEdit="1"/>
            </xdr:cNvSpPr>
          </xdr:nvSpPr>
          <xdr:spPr>
            <a:xfrm>
              <a:off x="57150" y="1407582"/>
              <a:ext cx="1112044" cy="19261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66675</xdr:colOff>
      <xdr:row>17</xdr:row>
      <xdr:rowOff>178064</xdr:rowOff>
    </xdr:from>
    <xdr:to>
      <xdr:col>1</xdr:col>
      <xdr:colOff>571500</xdr:colOff>
      <xdr:row>24</xdr:row>
      <xdr:rowOff>83344</xdr:rowOff>
    </xdr:to>
    <mc:AlternateContent xmlns:mc="http://schemas.openxmlformats.org/markup-compatibility/2006" xmlns:a14="http://schemas.microsoft.com/office/drawing/2010/main">
      <mc:Choice Requires="a14">
        <xdr:graphicFrame macro="">
          <xdr:nvGraphicFramePr>
            <xdr:cNvPr id="6" name="loan_status 1">
              <a:extLst>
                <a:ext uri="{FF2B5EF4-FFF2-40B4-BE49-F238E27FC236}">
                  <a16:creationId xmlns:a16="http://schemas.microsoft.com/office/drawing/2014/main" id="{74BAA441-2CFA-4E15-B9FC-04577AAD39E9}"/>
                </a:ext>
              </a:extLst>
            </xdr:cNvPr>
            <xdr:cNvGraphicFramePr/>
          </xdr:nvGraphicFramePr>
          <xdr:xfrm>
            <a:off x="0" y="0"/>
            <a:ext cx="0" cy="0"/>
          </xdr:xfrm>
          <a:graphic>
            <a:graphicData uri="http://schemas.microsoft.com/office/drawing/2010/slicer">
              <sle:slicer xmlns:sle="http://schemas.microsoft.com/office/drawing/2010/slicer" name="loan_status 1"/>
            </a:graphicData>
          </a:graphic>
        </xdr:graphicFrame>
      </mc:Choice>
      <mc:Fallback xmlns="">
        <xdr:sp macro="" textlink="">
          <xdr:nvSpPr>
            <xdr:cNvPr id="0" name=""/>
            <xdr:cNvSpPr>
              <a:spLocks noTextEdit="1"/>
            </xdr:cNvSpPr>
          </xdr:nvSpPr>
          <xdr:spPr>
            <a:xfrm>
              <a:off x="66675" y="3416564"/>
              <a:ext cx="1112044" cy="12387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66675</xdr:colOff>
      <xdr:row>24</xdr:row>
      <xdr:rowOff>161925</xdr:rowOff>
    </xdr:from>
    <xdr:to>
      <xdr:col>1</xdr:col>
      <xdr:colOff>561975</xdr:colOff>
      <xdr:row>34</xdr:row>
      <xdr:rowOff>0</xdr:rowOff>
    </xdr:to>
    <mc:AlternateContent xmlns:mc="http://schemas.openxmlformats.org/markup-compatibility/2006" xmlns:a14="http://schemas.microsoft.com/office/drawing/2010/main">
      <mc:Choice Requires="a14">
        <xdr:graphicFrame macro="">
          <xdr:nvGraphicFramePr>
            <xdr:cNvPr id="7" name="home_ownership 1">
              <a:extLst>
                <a:ext uri="{FF2B5EF4-FFF2-40B4-BE49-F238E27FC236}">
                  <a16:creationId xmlns:a16="http://schemas.microsoft.com/office/drawing/2014/main" id="{26627B48-823C-4D44-97B6-60E7B7D92AFB}"/>
                </a:ext>
              </a:extLst>
            </xdr:cNvPr>
            <xdr:cNvGraphicFramePr/>
          </xdr:nvGraphicFramePr>
          <xdr:xfrm>
            <a:off x="0" y="0"/>
            <a:ext cx="0" cy="0"/>
          </xdr:xfrm>
          <a:graphic>
            <a:graphicData uri="http://schemas.microsoft.com/office/drawing/2010/slicer">
              <sle:slicer xmlns:sle="http://schemas.microsoft.com/office/drawing/2010/slicer" name="home_ownership 1"/>
            </a:graphicData>
          </a:graphic>
        </xdr:graphicFrame>
      </mc:Choice>
      <mc:Fallback xmlns="">
        <xdr:sp macro="" textlink="">
          <xdr:nvSpPr>
            <xdr:cNvPr id="0" name=""/>
            <xdr:cNvSpPr>
              <a:spLocks noTextEdit="1"/>
            </xdr:cNvSpPr>
          </xdr:nvSpPr>
          <xdr:spPr>
            <a:xfrm>
              <a:off x="66675" y="4733925"/>
              <a:ext cx="1102519" cy="17430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104776</xdr:colOff>
      <xdr:row>7</xdr:row>
      <xdr:rowOff>74083</xdr:rowOff>
    </xdr:from>
    <xdr:to>
      <xdr:col>8</xdr:col>
      <xdr:colOff>0</xdr:colOff>
      <xdr:row>19</xdr:row>
      <xdr:rowOff>62970</xdr:rowOff>
    </xdr:to>
    <xdr:graphicFrame macro="">
      <xdr:nvGraphicFramePr>
        <xdr:cNvPr id="8" name="Chart 7">
          <a:extLst>
            <a:ext uri="{FF2B5EF4-FFF2-40B4-BE49-F238E27FC236}">
              <a16:creationId xmlns:a16="http://schemas.microsoft.com/office/drawing/2014/main" id="{9DFB5AE7-B3E7-4F7D-B785-7C4E1E8FD6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423335</xdr:colOff>
      <xdr:row>7</xdr:row>
      <xdr:rowOff>74082</xdr:rowOff>
    </xdr:from>
    <xdr:to>
      <xdr:col>24</xdr:col>
      <xdr:colOff>494772</xdr:colOff>
      <xdr:row>19</xdr:row>
      <xdr:rowOff>77257</xdr:rowOff>
    </xdr:to>
    <xdr:graphicFrame macro="">
      <xdr:nvGraphicFramePr>
        <xdr:cNvPr id="9" name="Chart 8">
          <a:extLst>
            <a:ext uri="{FF2B5EF4-FFF2-40B4-BE49-F238E27FC236}">
              <a16:creationId xmlns:a16="http://schemas.microsoft.com/office/drawing/2014/main" id="{48A1C282-2E2D-4DD1-A2FE-943457E75A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35719</xdr:colOff>
      <xdr:row>7</xdr:row>
      <xdr:rowOff>74083</xdr:rowOff>
    </xdr:from>
    <xdr:to>
      <xdr:col>13</xdr:col>
      <xdr:colOff>380736</xdr:colOff>
      <xdr:row>19</xdr:row>
      <xdr:rowOff>77258</xdr:rowOff>
    </xdr:to>
    <xdr:graphicFrame macro="">
      <xdr:nvGraphicFramePr>
        <xdr:cNvPr id="10" name="Chart 9">
          <a:extLst>
            <a:ext uri="{FF2B5EF4-FFF2-40B4-BE49-F238E27FC236}">
              <a16:creationId xmlns:a16="http://schemas.microsoft.com/office/drawing/2014/main" id="{A6596EF2-B966-419B-834D-66E0737036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104776</xdr:colOff>
      <xdr:row>19</xdr:row>
      <xdr:rowOff>130176</xdr:rowOff>
    </xdr:from>
    <xdr:to>
      <xdr:col>9</xdr:col>
      <xdr:colOff>66677</xdr:colOff>
      <xdr:row>34</xdr:row>
      <xdr:rowOff>2</xdr:rowOff>
    </xdr:to>
    <xdr:graphicFrame macro="">
      <xdr:nvGraphicFramePr>
        <xdr:cNvPr id="11" name="Chart 10">
          <a:extLst>
            <a:ext uri="{FF2B5EF4-FFF2-40B4-BE49-F238E27FC236}">
              <a16:creationId xmlns:a16="http://schemas.microsoft.com/office/drawing/2014/main" id="{5768626B-589C-41F3-A294-8DA84DE3FB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107421</xdr:colOff>
      <xdr:row>19</xdr:row>
      <xdr:rowOff>152665</xdr:rowOff>
    </xdr:from>
    <xdr:to>
      <xdr:col>24</xdr:col>
      <xdr:colOff>494772</xdr:colOff>
      <xdr:row>34</xdr:row>
      <xdr:rowOff>9526</xdr:rowOff>
    </xdr:to>
    <xdr:graphicFrame macro="">
      <xdr:nvGraphicFramePr>
        <xdr:cNvPr id="12" name="Chart 11">
          <a:extLst>
            <a:ext uri="{FF2B5EF4-FFF2-40B4-BE49-F238E27FC236}">
              <a16:creationId xmlns:a16="http://schemas.microsoft.com/office/drawing/2014/main" id="{EB4670AD-73D0-4DF3-A79B-0750B6DC62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161925</xdr:colOff>
      <xdr:row>19</xdr:row>
      <xdr:rowOff>130176</xdr:rowOff>
    </xdr:from>
    <xdr:to>
      <xdr:col>16</xdr:col>
      <xdr:colOff>28575</xdr:colOff>
      <xdr:row>34</xdr:row>
      <xdr:rowOff>9526</xdr:rowOff>
    </xdr:to>
    <xdr:graphicFrame macro="">
      <xdr:nvGraphicFramePr>
        <xdr:cNvPr id="13" name="Chart 12">
          <a:extLst>
            <a:ext uri="{FF2B5EF4-FFF2-40B4-BE49-F238E27FC236}">
              <a16:creationId xmlns:a16="http://schemas.microsoft.com/office/drawing/2014/main" id="{9DA1E8C7-3BE0-49E7-8DAE-ACAB14C454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304800</xdr:colOff>
      <xdr:row>2</xdr:row>
      <xdr:rowOff>147743</xdr:rowOff>
    </xdr:from>
    <xdr:to>
      <xdr:col>4</xdr:col>
      <xdr:colOff>457200</xdr:colOff>
      <xdr:row>6</xdr:row>
      <xdr:rowOff>128693</xdr:rowOff>
    </xdr:to>
    <xdr:sp macro="" textlink="">
      <xdr:nvSpPr>
        <xdr:cNvPr id="14" name="Rectangle: Rounded Corners 13">
          <a:extLst>
            <a:ext uri="{FF2B5EF4-FFF2-40B4-BE49-F238E27FC236}">
              <a16:creationId xmlns:a16="http://schemas.microsoft.com/office/drawing/2014/main" id="{C992F932-8EAB-4ECA-81BE-551B2DA3308C}"/>
            </a:ext>
          </a:extLst>
        </xdr:cNvPr>
        <xdr:cNvSpPr/>
      </xdr:nvSpPr>
      <xdr:spPr>
        <a:xfrm>
          <a:off x="1532467" y="528743"/>
          <a:ext cx="1380066" cy="742950"/>
        </a:xfrm>
        <a:prstGeom prst="roundRect">
          <a:avLst/>
        </a:prstGeom>
        <a:solidFill>
          <a:sysClr val="window" lastClr="FFFFFF"/>
        </a:solidFill>
        <a:ln>
          <a:no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2</xdr:col>
      <xdr:colOff>304800</xdr:colOff>
      <xdr:row>2</xdr:row>
      <xdr:rowOff>87842</xdr:rowOff>
    </xdr:from>
    <xdr:to>
      <xdr:col>4</xdr:col>
      <xdr:colOff>466725</xdr:colOff>
      <xdr:row>4</xdr:row>
      <xdr:rowOff>59267</xdr:rowOff>
    </xdr:to>
    <xdr:sp macro="" textlink="">
      <xdr:nvSpPr>
        <xdr:cNvPr id="15" name="TextBox 14">
          <a:extLst>
            <a:ext uri="{FF2B5EF4-FFF2-40B4-BE49-F238E27FC236}">
              <a16:creationId xmlns:a16="http://schemas.microsoft.com/office/drawing/2014/main" id="{4905A308-C204-48FA-A829-57741F8EE93A}"/>
            </a:ext>
          </a:extLst>
        </xdr:cNvPr>
        <xdr:cNvSpPr txBox="1"/>
      </xdr:nvSpPr>
      <xdr:spPr>
        <a:xfrm>
          <a:off x="1532467" y="468842"/>
          <a:ext cx="1389591" cy="352425"/>
        </a:xfrm>
        <a:prstGeom prst="rect">
          <a:avLst/>
        </a:prstGeom>
        <a:solidFill>
          <a:schemeClr val="tx1">
            <a:lumMod val="65000"/>
            <a:lumOff val="3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b="1">
              <a:solidFill>
                <a:schemeClr val="bg1"/>
              </a:solidFill>
            </a:rPr>
            <a:t>Total Funded Amt</a:t>
          </a:r>
        </a:p>
      </xdr:txBody>
    </xdr:sp>
    <xdr:clientData/>
  </xdr:twoCellAnchor>
  <xdr:twoCellAnchor>
    <xdr:from>
      <xdr:col>2</xdr:col>
      <xdr:colOff>401109</xdr:colOff>
      <xdr:row>4</xdr:row>
      <xdr:rowOff>152399</xdr:rowOff>
    </xdr:from>
    <xdr:to>
      <xdr:col>4</xdr:col>
      <xdr:colOff>343958</xdr:colOff>
      <xdr:row>6</xdr:row>
      <xdr:rowOff>66674</xdr:rowOff>
    </xdr:to>
    <xdr:sp macro="" textlink="'KPI 6'!O2">
      <xdr:nvSpPr>
        <xdr:cNvPr id="16" name="TextBox 15">
          <a:extLst>
            <a:ext uri="{FF2B5EF4-FFF2-40B4-BE49-F238E27FC236}">
              <a16:creationId xmlns:a16="http://schemas.microsoft.com/office/drawing/2014/main" id="{1B31ED9F-F215-47D6-8B2F-B5E068560F1A}"/>
            </a:ext>
          </a:extLst>
        </xdr:cNvPr>
        <xdr:cNvSpPr txBox="1"/>
      </xdr:nvSpPr>
      <xdr:spPr>
        <a:xfrm>
          <a:off x="1628776" y="914399"/>
          <a:ext cx="1170515" cy="295275"/>
        </a:xfrm>
        <a:prstGeom prst="rect">
          <a:avLst/>
        </a:prstGeom>
        <a:solidFill>
          <a:sysClr val="window" lastClr="FFFFFF"/>
        </a:solidFill>
        <a:ln w="9525" cmpd="sng">
          <a:solidFill>
            <a:schemeClr val="lt1">
              <a:shade val="50000"/>
              <a:alpha val="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28197CA-00EF-4B83-90EF-2795FA1839A5}" type="TxLink">
            <a:rPr lang="en-US" sz="1100" b="1" i="0" u="none" strike="noStrike">
              <a:solidFill>
                <a:sysClr val="windowText" lastClr="000000"/>
              </a:solidFill>
              <a:latin typeface="Calibri"/>
              <a:cs typeface="Calibri"/>
            </a:rPr>
            <a:pPr algn="ctr"/>
            <a:t>$ 43481.0 K</a:t>
          </a:fld>
          <a:endParaRPr lang="en-IN" sz="1100" b="1">
            <a:solidFill>
              <a:sysClr val="windowText" lastClr="000000"/>
            </a:solidFill>
          </a:endParaRPr>
        </a:p>
      </xdr:txBody>
    </xdr:sp>
    <xdr:clientData/>
  </xdr:twoCellAnchor>
  <xdr:twoCellAnchor>
    <xdr:from>
      <xdr:col>4</xdr:col>
      <xdr:colOff>523875</xdr:colOff>
      <xdr:row>2</xdr:row>
      <xdr:rowOff>156633</xdr:rowOff>
    </xdr:from>
    <xdr:to>
      <xdr:col>7</xdr:col>
      <xdr:colOff>62442</xdr:colOff>
      <xdr:row>6</xdr:row>
      <xdr:rowOff>137583</xdr:rowOff>
    </xdr:to>
    <xdr:sp macro="" textlink="">
      <xdr:nvSpPr>
        <xdr:cNvPr id="17" name="Rectangle: Rounded Corners 16">
          <a:extLst>
            <a:ext uri="{FF2B5EF4-FFF2-40B4-BE49-F238E27FC236}">
              <a16:creationId xmlns:a16="http://schemas.microsoft.com/office/drawing/2014/main" id="{78A4E6C8-C454-4DAE-9A3D-9CD9A1020E75}"/>
            </a:ext>
          </a:extLst>
        </xdr:cNvPr>
        <xdr:cNvSpPr/>
      </xdr:nvSpPr>
      <xdr:spPr>
        <a:xfrm>
          <a:off x="2979208" y="537633"/>
          <a:ext cx="1380067" cy="742950"/>
        </a:xfrm>
        <a:prstGeom prst="roundRect">
          <a:avLst/>
        </a:prstGeom>
        <a:solidFill>
          <a:sysClr val="window" lastClr="FFFFFF"/>
        </a:solidFill>
        <a:ln>
          <a:no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7</xdr:col>
      <xdr:colOff>104775</xdr:colOff>
      <xdr:row>2</xdr:row>
      <xdr:rowOff>168910</xdr:rowOff>
    </xdr:from>
    <xdr:to>
      <xdr:col>9</xdr:col>
      <xdr:colOff>257175</xdr:colOff>
      <xdr:row>6</xdr:row>
      <xdr:rowOff>149860</xdr:rowOff>
    </xdr:to>
    <xdr:sp macro="" textlink="">
      <xdr:nvSpPr>
        <xdr:cNvPr id="18" name="Rectangle: Rounded Corners 17">
          <a:extLst>
            <a:ext uri="{FF2B5EF4-FFF2-40B4-BE49-F238E27FC236}">
              <a16:creationId xmlns:a16="http://schemas.microsoft.com/office/drawing/2014/main" id="{AEF30A09-03C0-4003-B204-18BB214C01EF}"/>
            </a:ext>
          </a:extLst>
        </xdr:cNvPr>
        <xdr:cNvSpPr/>
      </xdr:nvSpPr>
      <xdr:spPr>
        <a:xfrm>
          <a:off x="4401608" y="549910"/>
          <a:ext cx="1380067" cy="742950"/>
        </a:xfrm>
        <a:prstGeom prst="roundRect">
          <a:avLst/>
        </a:prstGeom>
        <a:solidFill>
          <a:sysClr val="window" lastClr="FFFFFF"/>
        </a:solidFill>
        <a:ln>
          <a:no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9</xdr:col>
      <xdr:colOff>304799</xdr:colOff>
      <xdr:row>2</xdr:row>
      <xdr:rowOff>156633</xdr:rowOff>
    </xdr:from>
    <xdr:to>
      <xdr:col>11</xdr:col>
      <xdr:colOff>457199</xdr:colOff>
      <xdr:row>6</xdr:row>
      <xdr:rowOff>137583</xdr:rowOff>
    </xdr:to>
    <xdr:sp macro="" textlink="">
      <xdr:nvSpPr>
        <xdr:cNvPr id="19" name="Rectangle: Rounded Corners 18">
          <a:extLst>
            <a:ext uri="{FF2B5EF4-FFF2-40B4-BE49-F238E27FC236}">
              <a16:creationId xmlns:a16="http://schemas.microsoft.com/office/drawing/2014/main" id="{E83A8FCF-52AD-49A1-9F6C-C5016947D60A}"/>
            </a:ext>
          </a:extLst>
        </xdr:cNvPr>
        <xdr:cNvSpPr/>
      </xdr:nvSpPr>
      <xdr:spPr>
        <a:xfrm>
          <a:off x="5829299" y="537633"/>
          <a:ext cx="1380067" cy="742950"/>
        </a:xfrm>
        <a:prstGeom prst="roundRect">
          <a:avLst/>
        </a:prstGeom>
        <a:solidFill>
          <a:sysClr val="window" lastClr="FFFFFF"/>
        </a:solidFill>
        <a:ln>
          <a:no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11</xdr:col>
      <xdr:colOff>499534</xdr:colOff>
      <xdr:row>2</xdr:row>
      <xdr:rowOff>146050</xdr:rowOff>
    </xdr:from>
    <xdr:to>
      <xdr:col>14</xdr:col>
      <xdr:colOff>42334</xdr:colOff>
      <xdr:row>6</xdr:row>
      <xdr:rowOff>127000</xdr:rowOff>
    </xdr:to>
    <xdr:sp macro="" textlink="">
      <xdr:nvSpPr>
        <xdr:cNvPr id="20" name="Rectangle: Rounded Corners 19">
          <a:extLst>
            <a:ext uri="{FF2B5EF4-FFF2-40B4-BE49-F238E27FC236}">
              <a16:creationId xmlns:a16="http://schemas.microsoft.com/office/drawing/2014/main" id="{B5914D67-5E45-4DE8-ABA2-C55EA0B907DF}"/>
            </a:ext>
          </a:extLst>
        </xdr:cNvPr>
        <xdr:cNvSpPr/>
      </xdr:nvSpPr>
      <xdr:spPr>
        <a:xfrm>
          <a:off x="7251701" y="527050"/>
          <a:ext cx="1384300" cy="742950"/>
        </a:xfrm>
        <a:prstGeom prst="roundRect">
          <a:avLst/>
        </a:prstGeom>
        <a:solidFill>
          <a:sysClr val="window" lastClr="FFFFFF"/>
        </a:solidFill>
        <a:ln>
          <a:no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IN" sz="1100"/>
        </a:p>
      </xdr:txBody>
    </xdr:sp>
    <xdr:clientData/>
  </xdr:twoCellAnchor>
  <xdr:twoCellAnchor>
    <xdr:from>
      <xdr:col>5</xdr:col>
      <xdr:colOff>19049</xdr:colOff>
      <xdr:row>4</xdr:row>
      <xdr:rowOff>161924</xdr:rowOff>
    </xdr:from>
    <xdr:to>
      <xdr:col>7</xdr:col>
      <xdr:colOff>0</xdr:colOff>
      <xdr:row>6</xdr:row>
      <xdr:rowOff>66674</xdr:rowOff>
    </xdr:to>
    <xdr:sp macro="" textlink="'KPI 6'!O5">
      <xdr:nvSpPr>
        <xdr:cNvPr id="23" name="TextBox 22">
          <a:extLst>
            <a:ext uri="{FF2B5EF4-FFF2-40B4-BE49-F238E27FC236}">
              <a16:creationId xmlns:a16="http://schemas.microsoft.com/office/drawing/2014/main" id="{7A52851B-1781-48E1-BDA3-FA3B59C30C7B}"/>
            </a:ext>
          </a:extLst>
        </xdr:cNvPr>
        <xdr:cNvSpPr txBox="1"/>
      </xdr:nvSpPr>
      <xdr:spPr>
        <a:xfrm>
          <a:off x="3088216" y="923924"/>
          <a:ext cx="1208617" cy="285750"/>
        </a:xfrm>
        <a:prstGeom prst="rect">
          <a:avLst/>
        </a:prstGeom>
        <a:solidFill>
          <a:sysClr val="window" lastClr="FFFFFF"/>
        </a:solidFill>
        <a:ln w="9525" cmpd="sng">
          <a:solidFill>
            <a:schemeClr val="lt1">
              <a:shade val="50000"/>
              <a:alpha val="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866A7E9-A350-488B-A9D0-49CC9A88AFAF}" type="TxLink">
            <a:rPr lang="en-US" sz="1100" b="1" i="0" u="none" strike="noStrike">
              <a:solidFill>
                <a:srgbClr val="000000"/>
              </a:solidFill>
              <a:latin typeface="Calibri"/>
              <a:cs typeface="Calibri"/>
            </a:rPr>
            <a:pPr algn="ctr"/>
            <a:t>$ 48270.4 K</a:t>
          </a:fld>
          <a:endParaRPr lang="en-IN" sz="1100" b="1"/>
        </a:p>
      </xdr:txBody>
    </xdr:sp>
    <xdr:clientData/>
  </xdr:twoCellAnchor>
  <xdr:twoCellAnchor>
    <xdr:from>
      <xdr:col>7</xdr:col>
      <xdr:colOff>419100</xdr:colOff>
      <xdr:row>4</xdr:row>
      <xdr:rowOff>152399</xdr:rowOff>
    </xdr:from>
    <xdr:to>
      <xdr:col>9</xdr:col>
      <xdr:colOff>0</xdr:colOff>
      <xdr:row>6</xdr:row>
      <xdr:rowOff>57149</xdr:rowOff>
    </xdr:to>
    <xdr:sp macro="" textlink="'KPI 6'!O11">
      <xdr:nvSpPr>
        <xdr:cNvPr id="27" name="TextBox 26">
          <a:extLst>
            <a:ext uri="{FF2B5EF4-FFF2-40B4-BE49-F238E27FC236}">
              <a16:creationId xmlns:a16="http://schemas.microsoft.com/office/drawing/2014/main" id="{727DE358-0330-4C4A-9B5A-FD5271E33EC7}"/>
            </a:ext>
          </a:extLst>
        </xdr:cNvPr>
        <xdr:cNvSpPr txBox="1"/>
      </xdr:nvSpPr>
      <xdr:spPr>
        <a:xfrm>
          <a:off x="4715933" y="914399"/>
          <a:ext cx="808567" cy="285750"/>
        </a:xfrm>
        <a:prstGeom prst="rect">
          <a:avLst/>
        </a:prstGeom>
        <a:solidFill>
          <a:sysClr val="window" lastClr="FFFFFF"/>
        </a:solidFill>
        <a:ln w="9525" cmpd="sng">
          <a:solidFill>
            <a:schemeClr val="lt1">
              <a:shade val="50000"/>
              <a:alpha val="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0BE2AA5-39A3-4851-91B6-17FBC9588D1C}" type="TxLink">
            <a:rPr lang="en-US" sz="1100" b="1" i="0" u="none" strike="noStrike">
              <a:solidFill>
                <a:srgbClr val="000000"/>
              </a:solidFill>
              <a:latin typeface="Calibri"/>
              <a:cs typeface="Calibri"/>
            </a:rPr>
            <a:pPr algn="ctr"/>
            <a:t>$ 203.5 K</a:t>
          </a:fld>
          <a:endParaRPr lang="en-IN" sz="1100" b="1"/>
        </a:p>
      </xdr:txBody>
    </xdr:sp>
    <xdr:clientData/>
  </xdr:twoCellAnchor>
  <xdr:twoCellAnchor>
    <xdr:from>
      <xdr:col>10</xdr:col>
      <xdr:colOff>19051</xdr:colOff>
      <xdr:row>4</xdr:row>
      <xdr:rowOff>152399</xdr:rowOff>
    </xdr:from>
    <xdr:to>
      <xdr:col>11</xdr:col>
      <xdr:colOff>118535</xdr:colOff>
      <xdr:row>6</xdr:row>
      <xdr:rowOff>57149</xdr:rowOff>
    </xdr:to>
    <xdr:sp macro="" textlink="'KPI 6'!O8">
      <xdr:nvSpPr>
        <xdr:cNvPr id="28" name="TextBox 27">
          <a:extLst>
            <a:ext uri="{FF2B5EF4-FFF2-40B4-BE49-F238E27FC236}">
              <a16:creationId xmlns:a16="http://schemas.microsoft.com/office/drawing/2014/main" id="{2E472A40-1C26-4439-8314-6ACD78DCC427}"/>
            </a:ext>
          </a:extLst>
        </xdr:cNvPr>
        <xdr:cNvSpPr txBox="1"/>
      </xdr:nvSpPr>
      <xdr:spPr>
        <a:xfrm>
          <a:off x="6157384" y="914399"/>
          <a:ext cx="713318" cy="285750"/>
        </a:xfrm>
        <a:prstGeom prst="rect">
          <a:avLst/>
        </a:prstGeom>
        <a:solidFill>
          <a:sysClr val="window" lastClr="FFFFFF"/>
        </a:solidFill>
        <a:ln w="9525" cmpd="sng">
          <a:solidFill>
            <a:schemeClr val="lt1">
              <a:shade val="50000"/>
              <a:alpha val="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09A1C2A-0FF1-481B-B1B6-04EF13D75304}" type="TxLink">
            <a:rPr lang="en-US" sz="1100" b="1" i="0" u="none" strike="noStrike">
              <a:solidFill>
                <a:srgbClr val="000000"/>
              </a:solidFill>
              <a:latin typeface="Calibri"/>
              <a:cs typeface="Calibri"/>
            </a:rPr>
            <a:pPr algn="ctr"/>
            <a:t>12%</a:t>
          </a:fld>
          <a:endParaRPr lang="en-IN" sz="1100" b="1"/>
        </a:p>
      </xdr:txBody>
    </xdr:sp>
    <xdr:clientData/>
  </xdr:twoCellAnchor>
  <xdr:twoCellAnchor>
    <xdr:from>
      <xdr:col>12</xdr:col>
      <xdr:colOff>202141</xdr:colOff>
      <xdr:row>4</xdr:row>
      <xdr:rowOff>152399</xdr:rowOff>
    </xdr:from>
    <xdr:to>
      <xdr:col>13</xdr:col>
      <xdr:colOff>297392</xdr:colOff>
      <xdr:row>6</xdr:row>
      <xdr:rowOff>57149</xdr:rowOff>
    </xdr:to>
    <xdr:sp macro="" textlink="'KPI 6'!O14">
      <xdr:nvSpPr>
        <xdr:cNvPr id="29" name="TextBox 28">
          <a:extLst>
            <a:ext uri="{FF2B5EF4-FFF2-40B4-BE49-F238E27FC236}">
              <a16:creationId xmlns:a16="http://schemas.microsoft.com/office/drawing/2014/main" id="{5DF9D9D2-B25B-454D-8EF2-E6738019064E}"/>
            </a:ext>
          </a:extLst>
        </xdr:cNvPr>
        <xdr:cNvSpPr txBox="1"/>
      </xdr:nvSpPr>
      <xdr:spPr>
        <a:xfrm>
          <a:off x="7568141" y="914399"/>
          <a:ext cx="709084" cy="285750"/>
        </a:xfrm>
        <a:prstGeom prst="rect">
          <a:avLst/>
        </a:prstGeom>
        <a:solidFill>
          <a:sysClr val="window" lastClr="FFFFFF"/>
        </a:solidFill>
        <a:ln w="9525" cmpd="sng">
          <a:solidFill>
            <a:schemeClr val="lt1">
              <a:shade val="50000"/>
              <a:alpha val="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7D3A890-AAD0-46FD-9141-847346E99EFE}" type="TxLink">
            <a:rPr lang="en-US" sz="1100" b="1" i="0" u="none" strike="noStrike">
              <a:solidFill>
                <a:srgbClr val="000000"/>
              </a:solidFill>
              <a:latin typeface="Calibri"/>
              <a:cs typeface="Calibri"/>
            </a:rPr>
            <a:pPr algn="ctr"/>
            <a:t>39717</a:t>
          </a:fld>
          <a:endParaRPr lang="en-US" sz="1100" b="1" i="0" u="none" strike="noStrike">
            <a:solidFill>
              <a:srgbClr val="000000"/>
            </a:solidFill>
            <a:latin typeface="Calibri"/>
            <a:cs typeface="Calibri"/>
          </a:endParaRPr>
        </a:p>
      </xdr:txBody>
    </xdr:sp>
    <xdr:clientData/>
  </xdr:twoCellAnchor>
  <xdr:twoCellAnchor>
    <xdr:from>
      <xdr:col>4</xdr:col>
      <xdr:colOff>523875</xdr:colOff>
      <xdr:row>2</xdr:row>
      <xdr:rowOff>97367</xdr:rowOff>
    </xdr:from>
    <xdr:to>
      <xdr:col>7</xdr:col>
      <xdr:colOff>71967</xdr:colOff>
      <xdr:row>4</xdr:row>
      <xdr:rowOff>59267</xdr:rowOff>
    </xdr:to>
    <xdr:sp macro="" textlink="">
      <xdr:nvSpPr>
        <xdr:cNvPr id="31" name="TextBox 30">
          <a:extLst>
            <a:ext uri="{FF2B5EF4-FFF2-40B4-BE49-F238E27FC236}">
              <a16:creationId xmlns:a16="http://schemas.microsoft.com/office/drawing/2014/main" id="{EB067142-73C7-4FD7-9D0B-BED014CF410C}"/>
            </a:ext>
          </a:extLst>
        </xdr:cNvPr>
        <xdr:cNvSpPr txBox="1"/>
      </xdr:nvSpPr>
      <xdr:spPr>
        <a:xfrm>
          <a:off x="2979208" y="478367"/>
          <a:ext cx="1389592" cy="342900"/>
        </a:xfrm>
        <a:prstGeom prst="rect">
          <a:avLst/>
        </a:prstGeom>
        <a:solidFill>
          <a:schemeClr val="tx1">
            <a:lumMod val="65000"/>
            <a:lumOff val="3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b="1">
              <a:solidFill>
                <a:schemeClr val="bg1"/>
              </a:solidFill>
            </a:rPr>
            <a:t>Total Payment</a:t>
          </a:r>
          <a:r>
            <a:rPr lang="en-IN" sz="1100" b="1" baseline="0">
              <a:solidFill>
                <a:schemeClr val="bg1"/>
              </a:solidFill>
            </a:rPr>
            <a:t> </a:t>
          </a:r>
          <a:endParaRPr lang="en-IN" sz="1100" b="1">
            <a:solidFill>
              <a:schemeClr val="bg1"/>
            </a:solidFill>
          </a:endParaRPr>
        </a:p>
      </xdr:txBody>
    </xdr:sp>
    <xdr:clientData/>
  </xdr:twoCellAnchor>
  <xdr:twoCellAnchor>
    <xdr:from>
      <xdr:col>7</xdr:col>
      <xdr:colOff>104775</xdr:colOff>
      <xdr:row>2</xdr:row>
      <xdr:rowOff>106892</xdr:rowOff>
    </xdr:from>
    <xdr:to>
      <xdr:col>9</xdr:col>
      <xdr:colOff>266700</xdr:colOff>
      <xdr:row>4</xdr:row>
      <xdr:rowOff>59267</xdr:rowOff>
    </xdr:to>
    <xdr:sp macro="" textlink="">
      <xdr:nvSpPr>
        <xdr:cNvPr id="33" name="TextBox 32">
          <a:extLst>
            <a:ext uri="{FF2B5EF4-FFF2-40B4-BE49-F238E27FC236}">
              <a16:creationId xmlns:a16="http://schemas.microsoft.com/office/drawing/2014/main" id="{C348A122-7B71-4ACE-964A-3DF34C163699}"/>
            </a:ext>
          </a:extLst>
        </xdr:cNvPr>
        <xdr:cNvSpPr txBox="1"/>
      </xdr:nvSpPr>
      <xdr:spPr>
        <a:xfrm>
          <a:off x="4401608" y="487892"/>
          <a:ext cx="1389592" cy="333375"/>
        </a:xfrm>
        <a:prstGeom prst="rect">
          <a:avLst/>
        </a:prstGeom>
        <a:solidFill>
          <a:schemeClr val="tx1">
            <a:lumMod val="65000"/>
            <a:lumOff val="3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b="1">
              <a:solidFill>
                <a:schemeClr val="bg1"/>
              </a:solidFill>
            </a:rPr>
            <a:t>Total Out_Principal</a:t>
          </a:r>
        </a:p>
      </xdr:txBody>
    </xdr:sp>
    <xdr:clientData/>
  </xdr:twoCellAnchor>
  <xdr:twoCellAnchor>
    <xdr:from>
      <xdr:col>9</xdr:col>
      <xdr:colOff>304799</xdr:colOff>
      <xdr:row>2</xdr:row>
      <xdr:rowOff>106892</xdr:rowOff>
    </xdr:from>
    <xdr:to>
      <xdr:col>11</xdr:col>
      <xdr:colOff>476249</xdr:colOff>
      <xdr:row>4</xdr:row>
      <xdr:rowOff>59267</xdr:rowOff>
    </xdr:to>
    <xdr:sp macro="" textlink="">
      <xdr:nvSpPr>
        <xdr:cNvPr id="34" name="TextBox 33">
          <a:extLst>
            <a:ext uri="{FF2B5EF4-FFF2-40B4-BE49-F238E27FC236}">
              <a16:creationId xmlns:a16="http://schemas.microsoft.com/office/drawing/2014/main" id="{CE33FE55-4AB3-4201-879F-2A5C12A2CF3F}"/>
            </a:ext>
          </a:extLst>
        </xdr:cNvPr>
        <xdr:cNvSpPr txBox="1"/>
      </xdr:nvSpPr>
      <xdr:spPr>
        <a:xfrm>
          <a:off x="5829299" y="487892"/>
          <a:ext cx="1399117" cy="333375"/>
        </a:xfrm>
        <a:prstGeom prst="rect">
          <a:avLst/>
        </a:prstGeom>
        <a:solidFill>
          <a:schemeClr val="tx1">
            <a:lumMod val="65000"/>
            <a:lumOff val="3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b="1">
              <a:solidFill>
                <a:schemeClr val="bg1"/>
              </a:solidFill>
            </a:rPr>
            <a:t>Average Int_Rate</a:t>
          </a:r>
        </a:p>
      </xdr:txBody>
    </xdr:sp>
    <xdr:clientData/>
  </xdr:twoCellAnchor>
  <xdr:twoCellAnchor>
    <xdr:from>
      <xdr:col>11</xdr:col>
      <xdr:colOff>499534</xdr:colOff>
      <xdr:row>2</xdr:row>
      <xdr:rowOff>118535</xdr:rowOff>
    </xdr:from>
    <xdr:to>
      <xdr:col>14</xdr:col>
      <xdr:colOff>61385</xdr:colOff>
      <xdr:row>4</xdr:row>
      <xdr:rowOff>61385</xdr:rowOff>
    </xdr:to>
    <xdr:sp macro="" textlink="">
      <xdr:nvSpPr>
        <xdr:cNvPr id="35" name="TextBox 34">
          <a:extLst>
            <a:ext uri="{FF2B5EF4-FFF2-40B4-BE49-F238E27FC236}">
              <a16:creationId xmlns:a16="http://schemas.microsoft.com/office/drawing/2014/main" id="{7D3B1D1A-6435-4C54-8DC1-FBBD3A9F8654}"/>
            </a:ext>
          </a:extLst>
        </xdr:cNvPr>
        <xdr:cNvSpPr txBox="1"/>
      </xdr:nvSpPr>
      <xdr:spPr>
        <a:xfrm>
          <a:off x="7251701" y="499535"/>
          <a:ext cx="1403351" cy="323850"/>
        </a:xfrm>
        <a:prstGeom prst="rect">
          <a:avLst/>
        </a:prstGeom>
        <a:solidFill>
          <a:schemeClr val="tx1">
            <a:lumMod val="65000"/>
            <a:lumOff val="3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b="1">
              <a:solidFill>
                <a:schemeClr val="bg1"/>
              </a:solidFill>
            </a:rPr>
            <a:t>Loan</a:t>
          </a:r>
          <a:r>
            <a:rPr lang="en-IN" sz="1100" b="1" baseline="0">
              <a:solidFill>
                <a:schemeClr val="bg1"/>
              </a:solidFill>
            </a:rPr>
            <a:t> Count</a:t>
          </a:r>
          <a:endParaRPr lang="en-IN" sz="1100" b="1">
            <a:solidFill>
              <a:schemeClr val="bg1"/>
            </a:solidFill>
          </a:endParaRPr>
        </a:p>
      </xdr:txBody>
    </xdr:sp>
    <xdr:clientData/>
  </xdr:twoCellAnchor>
  <xdr:twoCellAnchor>
    <xdr:from>
      <xdr:col>17</xdr:col>
      <xdr:colOff>0</xdr:colOff>
      <xdr:row>2</xdr:row>
      <xdr:rowOff>77259</xdr:rowOff>
    </xdr:from>
    <xdr:to>
      <xdr:col>22</xdr:col>
      <xdr:colOff>411956</xdr:colOff>
      <xdr:row>6</xdr:row>
      <xdr:rowOff>127000</xdr:rowOff>
    </xdr:to>
    <mc:AlternateContent xmlns:mc="http://schemas.openxmlformats.org/markup-compatibility/2006" xmlns:tsle="http://schemas.microsoft.com/office/drawing/2012/timeslicer">
      <mc:Choice Requires="tsle">
        <xdr:graphicFrame macro="">
          <xdr:nvGraphicFramePr>
            <xdr:cNvPr id="36" name="issue_d 1">
              <a:extLst>
                <a:ext uri="{FF2B5EF4-FFF2-40B4-BE49-F238E27FC236}">
                  <a16:creationId xmlns:a16="http://schemas.microsoft.com/office/drawing/2014/main" id="{3563D3E9-B35B-40C4-A6B7-0EB0DBEC1C0E}"/>
                </a:ext>
              </a:extLst>
            </xdr:cNvPr>
            <xdr:cNvGraphicFramePr/>
          </xdr:nvGraphicFramePr>
          <xdr:xfrm>
            <a:off x="0" y="0"/>
            <a:ext cx="0" cy="0"/>
          </xdr:xfrm>
          <a:graphic>
            <a:graphicData uri="http://schemas.microsoft.com/office/drawing/2012/timeslicer">
              <tsle:timeslicer name="issue_d 1"/>
            </a:graphicData>
          </a:graphic>
        </xdr:graphicFrame>
      </mc:Choice>
      <mc:Fallback xmlns="">
        <xdr:sp macro="" textlink="">
          <xdr:nvSpPr>
            <xdr:cNvPr id="0" name=""/>
            <xdr:cNvSpPr>
              <a:spLocks noTextEdit="1"/>
            </xdr:cNvSpPr>
          </xdr:nvSpPr>
          <xdr:spPr>
            <a:xfrm>
              <a:off x="10322719" y="458259"/>
              <a:ext cx="2959893" cy="811741"/>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fLocksWithSheet="0"/>
  </xdr:twoCellAnchor>
  <xdr:twoCellAnchor>
    <xdr:from>
      <xdr:col>0</xdr:col>
      <xdr:colOff>0</xdr:colOff>
      <xdr:row>0</xdr:row>
      <xdr:rowOff>0</xdr:rowOff>
    </xdr:from>
    <xdr:to>
      <xdr:col>26</xdr:col>
      <xdr:colOff>0</xdr:colOff>
      <xdr:row>2</xdr:row>
      <xdr:rowOff>1</xdr:rowOff>
    </xdr:to>
    <xdr:sp macro="" textlink="">
      <xdr:nvSpPr>
        <xdr:cNvPr id="37" name="TextBox 36">
          <a:extLst>
            <a:ext uri="{FF2B5EF4-FFF2-40B4-BE49-F238E27FC236}">
              <a16:creationId xmlns:a16="http://schemas.microsoft.com/office/drawing/2014/main" id="{C42C59E4-EB8F-43AC-A7D0-9EFFB8436305}"/>
            </a:ext>
          </a:extLst>
        </xdr:cNvPr>
        <xdr:cNvSpPr txBox="1"/>
      </xdr:nvSpPr>
      <xdr:spPr>
        <a:xfrm>
          <a:off x="0" y="0"/>
          <a:ext cx="14870906" cy="381001"/>
        </a:xfrm>
        <a:prstGeom prst="rect">
          <a:avLst/>
        </a:prstGeom>
        <a:solidFill>
          <a:schemeClr val="bg2">
            <a:lumMod val="2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chemeClr val="bg1"/>
              </a:solidFill>
            </a:rPr>
            <a:t> Bank Analytics Report</a:t>
          </a:r>
        </a:p>
      </xdr:txBody>
    </xdr:sp>
    <xdr:clientData/>
  </xdr:twoCellAnchor>
  <xdr:twoCellAnchor editAs="oneCell">
    <xdr:from>
      <xdr:col>23</xdr:col>
      <xdr:colOff>57149</xdr:colOff>
      <xdr:row>1</xdr:row>
      <xdr:rowOff>190499</xdr:rowOff>
    </xdr:from>
    <xdr:to>
      <xdr:col>24</xdr:col>
      <xdr:colOff>476249</xdr:colOff>
      <xdr:row>6</xdr:row>
      <xdr:rowOff>150919</xdr:rowOff>
    </xdr:to>
    <xdr:pic>
      <xdr:nvPicPr>
        <xdr:cNvPr id="39" name="Picture 38">
          <a:extLst>
            <a:ext uri="{FF2B5EF4-FFF2-40B4-BE49-F238E27FC236}">
              <a16:creationId xmlns:a16="http://schemas.microsoft.com/office/drawing/2014/main" id="{E6F512AB-D20E-4CEA-BDC7-DCA6C9A1B65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3535024" y="380999"/>
          <a:ext cx="1026319" cy="912920"/>
        </a:xfrm>
        <a:prstGeom prst="rect">
          <a:avLst/>
        </a:prstGeom>
      </xdr:spPr>
    </xdr:pic>
    <xdr:clientData/>
  </xdr:twoCellAnchor>
  <xdr:twoCellAnchor>
    <xdr:from>
      <xdr:col>14</xdr:col>
      <xdr:colOff>123824</xdr:colOff>
      <xdr:row>2</xdr:row>
      <xdr:rowOff>146050</xdr:rowOff>
    </xdr:from>
    <xdr:to>
      <xdr:col>16</xdr:col>
      <xdr:colOff>273844</xdr:colOff>
      <xdr:row>6</xdr:row>
      <xdr:rowOff>127000</xdr:rowOff>
    </xdr:to>
    <xdr:sp macro="" textlink="">
      <xdr:nvSpPr>
        <xdr:cNvPr id="40" name="Rectangle: Rounded Corners 39">
          <a:extLst>
            <a:ext uri="{FF2B5EF4-FFF2-40B4-BE49-F238E27FC236}">
              <a16:creationId xmlns:a16="http://schemas.microsoft.com/office/drawing/2014/main" id="{879168FD-30A0-4420-983D-1F7B5E2F280B}"/>
            </a:ext>
          </a:extLst>
        </xdr:cNvPr>
        <xdr:cNvSpPr/>
      </xdr:nvSpPr>
      <xdr:spPr>
        <a:xfrm>
          <a:off x="8624887" y="527050"/>
          <a:ext cx="1364457" cy="742950"/>
        </a:xfrm>
        <a:prstGeom prst="roundRect">
          <a:avLst/>
        </a:prstGeom>
        <a:solidFill>
          <a:sysClr val="window" lastClr="FFFFFF"/>
        </a:solidFill>
        <a:ln>
          <a:noFill/>
        </a:ln>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n-IN" sz="1100">
            <a:solidFill>
              <a:sysClr val="windowText" lastClr="000000"/>
            </a:solidFill>
          </a:endParaRPr>
        </a:p>
      </xdr:txBody>
    </xdr:sp>
    <xdr:clientData/>
  </xdr:twoCellAnchor>
  <xdr:twoCellAnchor>
    <xdr:from>
      <xdr:col>14</xdr:col>
      <xdr:colOff>123824</xdr:colOff>
      <xdr:row>2</xdr:row>
      <xdr:rowOff>120654</xdr:rowOff>
    </xdr:from>
    <xdr:to>
      <xdr:col>16</xdr:col>
      <xdr:colOff>273844</xdr:colOff>
      <xdr:row>4</xdr:row>
      <xdr:rowOff>61385</xdr:rowOff>
    </xdr:to>
    <xdr:sp macro="" textlink="">
      <xdr:nvSpPr>
        <xdr:cNvPr id="42" name="TextBox 41">
          <a:extLst>
            <a:ext uri="{FF2B5EF4-FFF2-40B4-BE49-F238E27FC236}">
              <a16:creationId xmlns:a16="http://schemas.microsoft.com/office/drawing/2014/main" id="{98B63BF7-1772-422F-AE78-016A3DF6B3F0}"/>
            </a:ext>
          </a:extLst>
        </xdr:cNvPr>
        <xdr:cNvSpPr txBox="1"/>
      </xdr:nvSpPr>
      <xdr:spPr>
        <a:xfrm>
          <a:off x="8624887" y="501654"/>
          <a:ext cx="1364457" cy="321731"/>
        </a:xfrm>
        <a:prstGeom prst="rect">
          <a:avLst/>
        </a:prstGeom>
        <a:solidFill>
          <a:schemeClr val="tx1">
            <a:lumMod val="65000"/>
            <a:lumOff val="3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100">
              <a:solidFill>
                <a:schemeClr val="bg1"/>
              </a:solidFill>
            </a:rPr>
            <a:t>Avg </a:t>
          </a:r>
          <a:r>
            <a:rPr lang="en-IN" sz="1100" b="1">
              <a:solidFill>
                <a:schemeClr val="bg1"/>
              </a:solidFill>
            </a:rPr>
            <a:t>Revol</a:t>
          </a:r>
          <a:r>
            <a:rPr lang="en-IN" sz="1100">
              <a:solidFill>
                <a:schemeClr val="bg1"/>
              </a:solidFill>
            </a:rPr>
            <a:t>_Utili</a:t>
          </a:r>
        </a:p>
      </xdr:txBody>
    </xdr:sp>
    <xdr:clientData/>
  </xdr:twoCellAnchor>
  <xdr:twoCellAnchor>
    <xdr:from>
      <xdr:col>14</xdr:col>
      <xdr:colOff>419099</xdr:colOff>
      <xdr:row>4</xdr:row>
      <xdr:rowOff>130969</xdr:rowOff>
    </xdr:from>
    <xdr:to>
      <xdr:col>16</xdr:col>
      <xdr:colOff>0</xdr:colOff>
      <xdr:row>6</xdr:row>
      <xdr:rowOff>35719</xdr:rowOff>
    </xdr:to>
    <xdr:sp macro="" textlink="'KPI 6'!O17">
      <xdr:nvSpPr>
        <xdr:cNvPr id="43" name="TextBox 42">
          <a:extLst>
            <a:ext uri="{FF2B5EF4-FFF2-40B4-BE49-F238E27FC236}">
              <a16:creationId xmlns:a16="http://schemas.microsoft.com/office/drawing/2014/main" id="{884E5EF2-D1FF-4BD2-BDEE-A09B2338B8D2}"/>
            </a:ext>
          </a:extLst>
        </xdr:cNvPr>
        <xdr:cNvSpPr txBox="1"/>
      </xdr:nvSpPr>
      <xdr:spPr>
        <a:xfrm>
          <a:off x="8920162" y="892969"/>
          <a:ext cx="795338" cy="285750"/>
        </a:xfrm>
        <a:prstGeom prst="rect">
          <a:avLst/>
        </a:prstGeom>
        <a:solidFill>
          <a:sysClr val="window" lastClr="FFFFFF"/>
        </a:solidFill>
        <a:ln w="9525" cmpd="sng">
          <a:solidFill>
            <a:schemeClr val="lt1">
              <a:shade val="50000"/>
              <a:alpha val="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2001351-A9BC-44CC-B121-1682BF6082DC}" type="TxLink">
            <a:rPr lang="en-US" sz="1100" b="1" i="0" u="none" strike="noStrike">
              <a:solidFill>
                <a:srgbClr val="000000"/>
              </a:solidFill>
              <a:latin typeface="Calibri"/>
              <a:cs typeface="Calibri"/>
            </a:rPr>
            <a:pPr algn="ctr"/>
            <a:t>48.83%</a:t>
          </a:fld>
          <a:endParaRPr lang="en-IN" sz="1100" b="1"/>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35185188" backgroundQuery="1" createdVersion="7" refreshedVersion="7" minRefreshableVersion="3" recordCount="0" supportSubquery="1" supportAdvancedDrill="1" xr:uid="{B4A7ECB4-B9E0-41F2-B760-E67B6CBF98BC}">
  <cacheSource type="external" connectionId="3"/>
  <cacheFields count="3">
    <cacheField name="[Finance_1].[grade].[grade]" caption="grade" numFmtId="0" hierarchy="8" level="1">
      <sharedItems count="7">
        <s v="A"/>
        <s v="B"/>
        <s v="C"/>
        <s v="D"/>
        <s v="E"/>
        <s v="F"/>
        <s v="G"/>
      </sharedItems>
    </cacheField>
    <cacheField name="[Finance_1].[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 name="[Measures].[Sum of revol_bal]" caption="Sum of revol_bal" numFmtId="0" hierarchy="61" level="32767"/>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0"/>
      </fieldsUsage>
    </cacheHierarchy>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1"/>
      </fieldsUsage>
    </cacheHierarchy>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oneField="1" hidden="1">
      <fieldsUsage count="1">
        <fieldUsage x="2"/>
      </fieldsUsage>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40277776" backgroundQuery="1" createdVersion="7" refreshedVersion="7" minRefreshableVersion="3" recordCount="0" supportSubquery="1" supportAdvancedDrill="1" xr:uid="{753F859A-7799-4609-8F73-02B69A8352DE}">
  <cacheSource type="external" connectionId="3"/>
  <cacheFields count="2">
    <cacheField name="[Measures].[Sum of total_pymnt]" caption="Sum of total_pymnt" numFmtId="0" hierarchy="62"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oneField="1" hidden="1">
      <fieldsUsage count="1">
        <fieldUsage x="0"/>
      </fieldsUsage>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40046299" backgroundQuery="1" createdVersion="7" refreshedVersion="7" minRefreshableVersion="3" recordCount="0" supportSubquery="1" supportAdvancedDrill="1" xr:uid="{C5F082C0-BF14-434D-B879-44CD090C1CE5}">
  <cacheSource type="external" connectionId="3"/>
  <cacheFields count="2">
    <cacheField name="[Measures].[Sum of funded_amnt]" caption="Sum of funded_amnt" numFmtId="0" hierarchy="66"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41087961" backgroundQuery="1" createdVersion="7" refreshedVersion="7" minRefreshableVersion="3" recordCount="0" supportSubquery="1" supportAdvancedDrill="1" xr:uid="{F3D18F40-87DE-4120-AAF1-8C00153BE27E}">
  <cacheSource type="external" connectionId="3"/>
  <cacheFields count="2">
    <cacheField name="[Measures].[Count of id]" caption="Count of id" numFmtId="0" hierarchy="75"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0"/>
      </fieldsUsage>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17821296293" backgroundQuery="1" createdVersion="3" refreshedVersion="7" minRefreshableVersion="3" recordCount="0" supportSubquery="1" supportAdvancedDrill="1" xr:uid="{F9C5889A-A595-4227-BDB3-9CF50035DBC8}">
  <cacheSource type="external" connectionId="3">
    <extLst>
      <ext xmlns:x14="http://schemas.microsoft.com/office/spreadsheetml/2009/9/main" uri="{F057638F-6D5F-4e77-A914-E7F072B9BCA8}">
        <x14:sourceConnection name="ThisWorkbookDataModel"/>
      </ext>
    </extLst>
  </cacheSource>
  <cacheFields count="0"/>
  <cacheHierarchies count="76">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126494426"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17822453701" backgroundQuery="1" createdVersion="3" refreshedVersion="7" minRefreshableVersion="3" recordCount="0" supportSubquery="1" supportAdvancedDrill="1" xr:uid="{67663310-E9B5-4494-82C1-9446A42F1772}">
  <cacheSource type="external" connectionId="3">
    <extLst>
      <ext xmlns:x14="http://schemas.microsoft.com/office/spreadsheetml/2009/9/main" uri="{F057638F-6D5F-4e77-A914-E7F072B9BCA8}">
        <x14:sourceConnection name="ThisWorkbookDataModel"/>
      </ext>
    </extLst>
  </cacheSource>
  <cacheFields count="0"/>
  <cacheHierarchies count="76">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pivotCacheId="20332424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36226851" backgroundQuery="1" createdVersion="7" refreshedVersion="7" minRefreshableVersion="3" recordCount="0" supportSubquery="1" supportAdvancedDrill="1" xr:uid="{99716FC9-C4CC-4E69-9BB7-DDB3C5DCB2AD}">
  <cacheSource type="external" connectionId="3"/>
  <cacheFields count="3">
    <cacheField name="[Finance_1].[issue_d (Year)].[issue_d (Year)]" caption="issue_d (Year)" numFmtId="0" hierarchy="24" level="1">
      <sharedItems count="5">
        <s v="2007"/>
        <s v="2008"/>
        <s v="2009"/>
        <s v="2010"/>
        <s v="2011"/>
      </sharedItems>
    </cacheField>
    <cacheField name="[Measures].[Sum of loan_amnt]" caption="Sum of loan_amnt" numFmtId="0" hierarchy="60"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2"/>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2" memberValueDatatype="130" unbalanced="0">
      <fieldsUsage count="2">
        <fieldUsage x="-1"/>
        <fieldUsage x="0"/>
      </fieldsUsage>
    </cacheHierarchy>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36805558" backgroundQuery="1" createdVersion="7" refreshedVersion="7" minRefreshableVersion="3" recordCount="0" supportSubquery="1" supportAdvancedDrill="1" xr:uid="{DA494601-C614-41FD-9AEE-ED0E581D5EB6}">
  <cacheSource type="external" connectionId="3"/>
  <cacheFields count="3">
    <cacheField name="[Finance_1].[verification_status].[verification_status]" caption="verification_status" numFmtId="0" hierarchy="14" level="1">
      <sharedItems count="3">
        <s v="Not Verified"/>
        <s v="Source Verified"/>
        <s v="Verified"/>
      </sharedItems>
    </cacheField>
    <cacheField name="[Measures].[Sum of total_pymnt]" caption="Sum of total_pymnt" numFmtId="0" hierarchy="62"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2"/>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0"/>
      </fieldsUsage>
    </cacheHierarchy>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oneField="1" hidden="1">
      <fieldsUsage count="1">
        <fieldUsage x="1"/>
      </fieldsUsage>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37384259" backgroundQuery="1" createdVersion="7" refreshedVersion="7" minRefreshableVersion="3" recordCount="0" supportSubquery="1" supportAdvancedDrill="1" xr:uid="{84A30522-58AA-42A0-B6FA-EC7B72615D95}">
  <cacheSource type="external" connectionId="3"/>
  <cacheFields count="4">
    <cacheField name="[Finance_1].[home_ownership].[home_ownership]" caption="home_ownership" numFmtId="0" hierarchy="12" level="1">
      <sharedItems count="5">
        <s v="MORTGAGE"/>
        <s v="NONE"/>
        <s v="OTHER"/>
        <s v="OWN"/>
        <s v="RENT"/>
      </sharedItems>
    </cacheField>
    <cacheField name="[Finance_2].[last_pymnt_d (Year)].[last_pymnt_d (Year)]" caption="last_pymnt_d (Year)" numFmtId="0" hierarchy="52" level="1">
      <sharedItems count="9">
        <s v="2008"/>
        <s v="2009"/>
        <s v="2010"/>
        <s v="2011"/>
        <s v="2012"/>
        <s v="2013"/>
        <s v="2014"/>
        <s v="2015"/>
        <s v="2016"/>
      </sharedItems>
    </cacheField>
    <cacheField name="[Measures].[Count of last_pymnt_d]" caption="Count of last_pymnt_d" numFmtId="0" hierarchy="65"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3"/>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2" memberValueDatatype="130" unbalanced="0">
      <fieldsUsage count="2">
        <fieldUsage x="-1"/>
        <fieldUsage x="1"/>
      </fieldsUsage>
    </cacheHierarchy>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oneField="1" hidden="1">
      <fieldsUsage count="1">
        <fieldUsage x="2"/>
      </fieldsUsage>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38657406" backgroundQuery="1" createdVersion="7" refreshedVersion="7" minRefreshableVersion="3" recordCount="0" supportSubquery="1" supportAdvancedDrill="1" xr:uid="{EF58927C-38F8-4B80-BAB2-944BE9630BC5}">
  <cacheSource type="external" connectionId="3"/>
  <cacheFields count="3">
    <cacheField name="[Finance_1].[purpose].[purpose]" caption="purpose" numFmtId="0" hierarchy="19" level="1">
      <sharedItems count="14">
        <s v="car"/>
        <s v="credit_card"/>
        <s v="debt_consolidation"/>
        <s v="educational"/>
        <s v="home_improvement"/>
        <s v="house"/>
        <s v="major_purchase"/>
        <s v="medical"/>
        <s v="moving"/>
        <s v="other"/>
        <s v="renewable_energy"/>
        <s v="small_business"/>
        <s v="vacation"/>
        <s v="wedding"/>
      </sharedItems>
    </cacheField>
    <cacheField name="[Measures].[Sum of funded_amnt]" caption="Sum of funded_amnt" numFmtId="0" hierarchy="66"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2"/>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2" memberValueDatatype="130" unbalanced="0">
      <fieldsUsage count="2">
        <fieldUsage x="-1"/>
        <fieldUsage x="0"/>
      </fieldsUsage>
    </cacheHierarchy>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oneField="1" hidden="1">
      <fieldsUsage count="1">
        <fieldUsage x="1"/>
      </fieldsUsage>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3958333" backgroundQuery="1" createdVersion="7" refreshedVersion="7" minRefreshableVersion="3" recordCount="0" supportSubquery="1" supportAdvancedDrill="1" xr:uid="{727EC316-562A-4DC6-B15C-14873237ABEB}">
  <cacheSource type="external" connectionId="3"/>
  <cacheFields count="4">
    <cacheField name="[Finance_1].[loan_status].[loan_status]" caption="loan_status" numFmtId="0" hierarchy="16" level="1">
      <sharedItems count="3">
        <s v="Charged Off"/>
        <s v="Current"/>
        <s v="Fully Paid"/>
      </sharedItems>
    </cacheField>
    <cacheField name="[Finance_1].[addr_state].[addr_state]" caption="addr_state" numFmtId="0" hierarchy="22"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Count of last_credit_pull_d]" caption="Count of last_credit_pull_d" numFmtId="0" hierarchy="63"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3"/>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0"/>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2" memberValueDatatype="130" unbalanced="0">
      <fieldsUsage count="2">
        <fieldUsage x="-1"/>
        <fieldUsage x="1"/>
      </fieldsUsage>
    </cacheHierarchy>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oneField="1" hidden="1">
      <fieldsUsage count="1">
        <fieldUsage x="2"/>
      </fieldsUsage>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40856484" backgroundQuery="1" createdVersion="7" refreshedVersion="7" minRefreshableVersion="3" recordCount="0" supportSubquery="1" supportAdvancedDrill="1" xr:uid="{EB5D32B4-1AB4-43B4-9325-FB43CDAEE70E}">
  <cacheSource type="external" connectionId="3"/>
  <cacheFields count="2">
    <cacheField name="[Measures].[Sum of out_prncp]" caption="Sum of out_prncp" numFmtId="0" hierarchy="69"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oneField="1" hidden="1">
      <fieldsUsage count="1">
        <fieldUsage x="0"/>
      </fieldsUsage>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40625" backgroundQuery="1" createdVersion="7" refreshedVersion="7" minRefreshableVersion="3" recordCount="0" supportSubquery="1" supportAdvancedDrill="1" xr:uid="{B29E2BFA-6DE3-4B7A-AF3F-D9E5C2363C0F}">
  <cacheSource type="external" connectionId="3"/>
  <cacheFields count="2">
    <cacheField name="[Measures].[Average of int_rate]" caption="Average of int_rate" numFmtId="0" hierarchy="68"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hidden="1">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39.540241319446" backgroundQuery="1" createdVersion="7" refreshedVersion="7" minRefreshableVersion="3" recordCount="0" supportSubquery="1" supportAdvancedDrill="1" xr:uid="{71F28F5B-3570-4B92-8987-B828069DA16D}">
  <cacheSource type="external" connectionId="3"/>
  <cacheFields count="2">
    <cacheField name="[Measures].[Average of revol_util]" caption="Average of revol_util" numFmtId="0" hierarchy="76" level="32767"/>
    <cacheField name="[Finance_1].[grade].[grade]" caption="grade" numFmtId="0" hierarchy="8" level="1">
      <sharedItems containsSemiMixedTypes="0" containsNonDate="0" containsString="0"/>
    </cacheField>
  </cacheFields>
  <cacheHierarchies count="77">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2"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1].[issue_d (Year)]" caption="issue_d (Year)" attribute="1" defaultMemberUniqueName="[Finance_1].[issue_d (Year)].[All]" allUniqueName="[Finance_1].[issue_d (Year)].[All]" dimensionUniqueName="[Finance_1]" displayFolder="" count="0" memberValueDatatype="130" unbalanced="0"/>
    <cacheHierarchy uniqueName="[Finance_1].[issue_d (Quarter)]" caption="issue_d (Quarter)" attribute="1" defaultMemberUniqueName="[Finance_1].[issue_d (Quarter)].[All]" allUniqueName="[Finance_1].[issue_d (Quarter)].[All]" dimensionUniqueName="[Finance_1]" displayFolder="" count="0" memberValueDatatype="130" unbalanced="0"/>
    <cacheHierarchy uniqueName="[Finance_1].[issue_d (Month)]" caption="issue_d (Month)" attribute="1" defaultMemberUniqueName="[Finance_1].[issue_d (Month)].[All]" allUniqueName="[Finance_1].[issue_d (Month)].[All]" dimensionUniqueName="[Finance_1]" displayFolder="" count="0" memberValueDatatype="130"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Finance_2].[last_pymnt_d (Year)]" caption="last_pymnt_d (Year)" attribute="1" defaultMemberUniqueName="[Finance_2].[last_pymnt_d (Year)].[All]" allUniqueName="[Finance_2].[last_pymnt_d (Year)].[All]" dimensionUniqueName="[Finance_2]" displayFolder="" count="0" memberValueDatatype="130" unbalanced="0"/>
    <cacheHierarchy uniqueName="[Finance_2].[last_pymnt_d (Quarter)]" caption="last_pymnt_d (Quarter)" attribute="1" defaultMemberUniqueName="[Finance_2].[last_pymnt_d (Quarter)].[All]" allUniqueName="[Finance_2].[last_pymnt_d (Quarter)].[All]" dimensionUniqueName="[Finance_2]" displayFolder="" count="0" memberValueDatatype="130" unbalanced="0"/>
    <cacheHierarchy uniqueName="[Finance_2].[last_pymnt_d (Month)]" caption="last_pymnt_d (Month)" attribute="1" defaultMemberUniqueName="[Finance_2].[last_pymnt_d (Month)].[All]" allUniqueName="[Finance_2].[last_pymnt_d (Month)].[All]" dimensionUniqueName="[Finance_2]" displayFolder="" count="0" memberValueDatatype="130" unbalanced="0"/>
    <cacheHierarchy uniqueName="[Finance_1].[issue_d (Month Index)]" caption="issue_d (Month Index)" attribute="1" defaultMemberUniqueName="[Finance_1].[issue_d (Month Index)].[All]" allUniqueName="[Finance_1].[issue_d (Month Index)].[All]" dimensionUniqueName="[Finance_1]" displayFolder="" count="0" memberValueDatatype="20" unbalanced="0" hidden="1"/>
    <cacheHierarchy uniqueName="[Finance_2].[last_pymnt_d (Month Index)]" caption="last_pymnt_d (Month Index)" attribute="1" defaultMemberUniqueName="[Finance_2].[last_pymnt_d (Month Index)].[All]" allUniqueName="[Finance_2].[last_pymnt_d (Month Index)].[All]" dimensionUniqueName="[Finance_2]"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No measures defined]" caption="__No measures defined" measure="1" displayFolder="" count="0" hidden="1"/>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Sum of revol_bal]" caption="Sum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Finance_2" count="0" hidden="1">
      <extLst>
        <ext xmlns:x15="http://schemas.microsoft.com/office/spreadsheetml/2010/11/main" uri="{B97F6D7D-B522-45F9-BDA1-12C45D357490}">
          <x15:cacheHierarchy aggregatedColumn="41"/>
        </ext>
      </extLst>
    </cacheHierarchy>
    <cacheHierarchy uniqueName="[Measures].[Count of last_credit_pull_d]" caption="Count of last_credit_pull_d" measure="1" displayFolder="" measureGroup="Finance_2" count="0" hidden="1">
      <extLst>
        <ext xmlns:x15="http://schemas.microsoft.com/office/spreadsheetml/2010/11/main" uri="{B97F6D7D-B522-45F9-BDA1-12C45D357490}">
          <x15:cacheHierarchy aggregatedColumn="51"/>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6"/>
        </ext>
      </extLst>
    </cacheHierarchy>
    <cacheHierarchy uniqueName="[Measures].[Count of last_pymnt_d]" caption="Count of last_pymnt_d" measure="1" displayFolder="" measureGroup="Finance_2" count="0" hidden="1">
      <extLst>
        <ext xmlns:x15="http://schemas.microsoft.com/office/spreadsheetml/2010/11/main" uri="{B97F6D7D-B522-45F9-BDA1-12C45D357490}">
          <x15:cacheHierarchy aggregatedColumn="48"/>
        </ext>
      </extLst>
    </cacheHierarchy>
    <cacheHierarchy uniqueName="[Measures].[Sum of funded_amnt]" caption="Sum of funded_amnt" measure="1" displayFolder="" measureGroup="Finance_1" count="0" hidden="1">
      <extLst>
        <ext xmlns:x15="http://schemas.microsoft.com/office/spreadsheetml/2010/11/main" uri="{B97F6D7D-B522-45F9-BDA1-12C45D357490}">
          <x15:cacheHierarchy aggregatedColumn="3"/>
        </ext>
      </extLst>
    </cacheHierarchy>
    <cacheHierarchy uniqueName="[Measures].[Sum of int_rate]" caption="Sum of int_rate" measure="1" displayFolder="" measureGroup="Finance_1" count="0" hidden="1">
      <extLst>
        <ext xmlns:x15="http://schemas.microsoft.com/office/spreadsheetml/2010/11/main" uri="{B97F6D7D-B522-45F9-BDA1-12C45D357490}">
          <x15:cacheHierarchy aggregatedColumn="6"/>
        </ext>
      </extLst>
    </cacheHierarchy>
    <cacheHierarchy uniqueName="[Measures].[Average of int_rate]" caption="Average of int_rate" measure="1" displayFolder="" measureGroup="Finance_1" count="0" hidden="1">
      <extLst>
        <ext xmlns:x15="http://schemas.microsoft.com/office/spreadsheetml/2010/11/main" uri="{B97F6D7D-B522-45F9-BDA1-12C45D357490}">
          <x15:cacheHierarchy aggregatedColumn="6"/>
        </ext>
      </extLst>
    </cacheHierarchy>
    <cacheHierarchy uniqueName="[Measures].[Sum of out_prncp]" caption="Sum of out_prncp" measure="1" displayFolder="" measureGroup="Finance_2" count="0" hidden="1">
      <extLst>
        <ext xmlns:x15="http://schemas.microsoft.com/office/spreadsheetml/2010/11/main" uri="{B97F6D7D-B522-45F9-BDA1-12C45D357490}">
          <x15:cacheHierarchy aggregatedColumn="39"/>
        </ext>
      </extLst>
    </cacheHierarchy>
    <cacheHierarchy uniqueName="[Measures].[Sum of revol_util]" caption="Sum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util]" caption="Max of revol_util" measure="1" displayFolder="" measureGroup="Finance_2" count="0" hidden="1">
      <extLst>
        <ext xmlns:x15="http://schemas.microsoft.com/office/spreadsheetml/2010/11/main" uri="{B97F6D7D-B522-45F9-BDA1-12C45D357490}">
          <x15:cacheHierarchy aggregatedColumn="36"/>
        </ext>
      </extLst>
    </cacheHierarchy>
    <cacheHierarchy uniqueName="[Measures].[Max of revol_bal]" caption="Max of revol_bal" measure="1" displayFolder="" measureGroup="Finance_2" count="0" hidden="1">
      <extLst>
        <ext xmlns:x15="http://schemas.microsoft.com/office/spreadsheetml/2010/11/main" uri="{B97F6D7D-B522-45F9-BDA1-12C45D357490}">
          <x15:cacheHierarchy aggregatedColumn="35"/>
        </ext>
      </extLst>
    </cacheHierarchy>
    <cacheHierarchy uniqueName="[Measures].[Sum of member_id]" caption="Sum of member_id" measure="1" displayFolder="" measureGroup="Finance_1" count="0" hidden="1">
      <extLst>
        <ext xmlns:x15="http://schemas.microsoft.com/office/spreadsheetml/2010/11/main" uri="{B97F6D7D-B522-45F9-BDA1-12C45D357490}">
          <x15:cacheHierarchy aggregatedColumn="1"/>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Average of revol_util]" caption="Average of revol_util" measure="1" displayFolder="" measureGroup="Finance_2" count="0" oneField="1" hidden="1">
      <fieldsUsage count="1">
        <fieldUsage x="0"/>
      </fieldsUsage>
      <extLst>
        <ext xmlns:x15="http://schemas.microsoft.com/office/spreadsheetml/2010/11/main" uri="{B97F6D7D-B522-45F9-BDA1-12C45D357490}">
          <x15:cacheHierarchy aggregatedColumn="36"/>
        </ext>
      </extLst>
    </cacheHierarchy>
  </cacheHierarchies>
  <kpis count="0"/>
  <dimensions count="3">
    <dimension name="Finance_1" uniqueName="[Finance_1]" caption="Finance_1"/>
    <dimension name="Finance_2" uniqueName="[Finance_2]" caption="Finance_2"/>
    <dimension measure="1" name="Measures" uniqueName="[Measures]" caption="Measures"/>
  </dimensions>
  <measureGroups count="2">
    <measureGroup name="Finance_1" caption="Finance_1"/>
    <measureGroup name="Finance_2" caption="Finance_2"/>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2F3600F-51E3-48E8-81C9-292875710B82}" name="PivotTable13" cacheId="1" applyNumberFormats="0" applyBorderFormats="0" applyFontFormats="0" applyPatternFormats="0" applyAlignmentFormats="0" applyWidthHeightFormats="1" dataCaption="Values" tag="4826329c-de28-4b46-925a-52522377a6e2" updatedVersion="7" minRefreshableVersion="5" useAutoFormatting="1" subtotalHiddenItems="1" itemPrintTitles="1" createdVersion="7" indent="0" outline="1" outlineData="1" multipleFieldFilters="0" chartFormat="3">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loan_amnt"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AC4EE9B-FE94-4314-B2A3-68052BC810C3}" name="PivotTable25" cacheId="15" applyNumberFormats="0" applyBorderFormats="0" applyFontFormats="0" applyPatternFormats="0" applyAlignmentFormats="0" applyWidthHeightFormats="1" dataCaption="Values" tag="d511aeea-8157-4d11-89e1-50d0bf2a06d2" updatedVersion="7" minRefreshableVersion="5" useAutoFormatting="1" subtotalHiddenItems="1" itemPrintTitles="1" createdVersion="7" indent="0" outline="1" outlineData="1" multipleFieldFilters="0">
  <location ref="L8:L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int_rate" fld="0" subtotal="average"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int_rate"/>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C8390D7-CCAE-4EC4-94CD-8AC2725C6895}" name="PivotTable26" cacheId="14" applyNumberFormats="0" applyBorderFormats="0" applyFontFormats="0" applyPatternFormats="0" applyAlignmentFormats="0" applyWidthHeightFormats="1" dataCaption="Values" tag="49d0d622-66bd-44db-a7c9-98b1c8e32ed8" updatedVersion="7" minRefreshableVersion="5" useAutoFormatting="1" subtotalHiddenItems="1" itemPrintTitles="1" createdVersion="7" indent="0" outline="1" outlineData="1" multipleFieldFilters="0">
  <location ref="L11:L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outstanding principal" fld="0" baseField="0" baseItem="89400440"/>
  </dataField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outstanding principal"/>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601B09E-8AD7-4F90-896E-65587A3FDCC3}" name="PivotTable21" cacheId="4" applyNumberFormats="0" applyBorderFormats="0" applyFontFormats="0" applyPatternFormats="0" applyAlignmentFormats="0" applyWidthHeightFormats="1" dataCaption="Values" tag="8b357c74-7504-4437-8e7f-e2573a380720" updatedVersion="7" minRefreshableVersion="5" useAutoFormatting="1" subtotalHiddenItems="1" itemPrintTitles="1" createdVersion="7" indent="0" outline="1" outlineData="1" multipleFieldFilters="0" chartFormat="3">
  <location ref="A1:B16" firstHeaderRow="1" firstDataRow="1" firstDataCol="1"/>
  <pivotFields count="3">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allDrilled="1" subtotalTop="0" showAll="0" dataSourceSort="1" defaultSubtotal="0" defaultAttributeDrillState="1"/>
  </pivotFields>
  <rowFields count="1">
    <field x="0"/>
  </rowFields>
  <rowItems count="15">
    <i>
      <x/>
    </i>
    <i>
      <x v="1"/>
    </i>
    <i>
      <x v="2"/>
    </i>
    <i>
      <x v="3"/>
    </i>
    <i>
      <x v="4"/>
    </i>
    <i>
      <x v="5"/>
    </i>
    <i>
      <x v="6"/>
    </i>
    <i>
      <x v="7"/>
    </i>
    <i>
      <x v="8"/>
    </i>
    <i>
      <x v="9"/>
    </i>
    <i>
      <x v="10"/>
    </i>
    <i>
      <x v="11"/>
    </i>
    <i>
      <x v="12"/>
    </i>
    <i>
      <x v="13"/>
    </i>
    <i t="grand">
      <x/>
    </i>
  </rowItems>
  <colItems count="1">
    <i/>
  </colItems>
  <dataFields count="1">
    <dataField name="Sum of funded_amnt" fld="1" baseField="0" baseItem="0"/>
  </dataFields>
  <chartFormats count="3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0" format="6">
      <pivotArea type="data" outline="0" fieldPosition="0">
        <references count="2">
          <reference field="4294967294" count="1" selected="0">
            <x v="0"/>
          </reference>
          <reference field="0" count="1" selected="0">
            <x v="5"/>
          </reference>
        </references>
      </pivotArea>
    </chartFormat>
    <chartFormat chart="0" format="7">
      <pivotArea type="data" outline="0" fieldPosition="0">
        <references count="2">
          <reference field="4294967294" count="1" selected="0">
            <x v="0"/>
          </reference>
          <reference field="0" count="1" selected="0">
            <x v="6"/>
          </reference>
        </references>
      </pivotArea>
    </chartFormat>
    <chartFormat chart="0" format="8">
      <pivotArea type="data" outline="0" fieldPosition="0">
        <references count="2">
          <reference field="4294967294" count="1" selected="0">
            <x v="0"/>
          </reference>
          <reference field="0" count="1" selected="0">
            <x v="7"/>
          </reference>
        </references>
      </pivotArea>
    </chartFormat>
    <chartFormat chart="0" format="9">
      <pivotArea type="data" outline="0" fieldPosition="0">
        <references count="2">
          <reference field="4294967294" count="1" selected="0">
            <x v="0"/>
          </reference>
          <reference field="0" count="1" selected="0">
            <x v="8"/>
          </reference>
        </references>
      </pivotArea>
    </chartFormat>
    <chartFormat chart="0" format="10">
      <pivotArea type="data" outline="0" fieldPosition="0">
        <references count="2">
          <reference field="4294967294" count="1" selected="0">
            <x v="0"/>
          </reference>
          <reference field="0" count="1" selected="0">
            <x v="9"/>
          </reference>
        </references>
      </pivotArea>
    </chartFormat>
    <chartFormat chart="0" format="11">
      <pivotArea type="data" outline="0" fieldPosition="0">
        <references count="2">
          <reference field="4294967294" count="1" selected="0">
            <x v="0"/>
          </reference>
          <reference field="0" count="1" selected="0">
            <x v="10"/>
          </reference>
        </references>
      </pivotArea>
    </chartFormat>
    <chartFormat chart="0" format="12">
      <pivotArea type="data" outline="0" fieldPosition="0">
        <references count="2">
          <reference field="4294967294" count="1" selected="0">
            <x v="0"/>
          </reference>
          <reference field="0" count="1" selected="0">
            <x v="11"/>
          </reference>
        </references>
      </pivotArea>
    </chartFormat>
    <chartFormat chart="0" format="13">
      <pivotArea type="data" outline="0" fieldPosition="0">
        <references count="2">
          <reference field="4294967294" count="1" selected="0">
            <x v="0"/>
          </reference>
          <reference field="0" count="1" selected="0">
            <x v="12"/>
          </reference>
        </references>
      </pivotArea>
    </chartFormat>
    <chartFormat chart="0" format="14">
      <pivotArea type="data" outline="0" fieldPosition="0">
        <references count="2">
          <reference field="4294967294" count="1" selected="0">
            <x v="0"/>
          </reference>
          <reference field="0" count="1" selected="0">
            <x v="13"/>
          </reference>
        </references>
      </pivotArea>
    </chartFormat>
    <chartFormat chart="2" format="30" series="1">
      <pivotArea type="data" outline="0" fieldPosition="0">
        <references count="1">
          <reference field="4294967294" count="1" selected="0">
            <x v="0"/>
          </reference>
        </references>
      </pivotArea>
    </chartFormat>
    <chartFormat chart="2" format="31">
      <pivotArea type="data" outline="0" fieldPosition="0">
        <references count="2">
          <reference field="4294967294" count="1" selected="0">
            <x v="0"/>
          </reference>
          <reference field="0" count="1" selected="0">
            <x v="0"/>
          </reference>
        </references>
      </pivotArea>
    </chartFormat>
    <chartFormat chart="2" format="32">
      <pivotArea type="data" outline="0" fieldPosition="0">
        <references count="2">
          <reference field="4294967294" count="1" selected="0">
            <x v="0"/>
          </reference>
          <reference field="0" count="1" selected="0">
            <x v="1"/>
          </reference>
        </references>
      </pivotArea>
    </chartFormat>
    <chartFormat chart="2" format="33">
      <pivotArea type="data" outline="0" fieldPosition="0">
        <references count="2">
          <reference field="4294967294" count="1" selected="0">
            <x v="0"/>
          </reference>
          <reference field="0" count="1" selected="0">
            <x v="2"/>
          </reference>
        </references>
      </pivotArea>
    </chartFormat>
    <chartFormat chart="2" format="34">
      <pivotArea type="data" outline="0" fieldPosition="0">
        <references count="2">
          <reference field="4294967294" count="1" selected="0">
            <x v="0"/>
          </reference>
          <reference field="0" count="1" selected="0">
            <x v="3"/>
          </reference>
        </references>
      </pivotArea>
    </chartFormat>
    <chartFormat chart="2" format="35">
      <pivotArea type="data" outline="0" fieldPosition="0">
        <references count="2">
          <reference field="4294967294" count="1" selected="0">
            <x v="0"/>
          </reference>
          <reference field="0" count="1" selected="0">
            <x v="4"/>
          </reference>
        </references>
      </pivotArea>
    </chartFormat>
    <chartFormat chart="2" format="36">
      <pivotArea type="data" outline="0" fieldPosition="0">
        <references count="2">
          <reference field="4294967294" count="1" selected="0">
            <x v="0"/>
          </reference>
          <reference field="0" count="1" selected="0">
            <x v="5"/>
          </reference>
        </references>
      </pivotArea>
    </chartFormat>
    <chartFormat chart="2" format="37">
      <pivotArea type="data" outline="0" fieldPosition="0">
        <references count="2">
          <reference field="4294967294" count="1" selected="0">
            <x v="0"/>
          </reference>
          <reference field="0" count="1" selected="0">
            <x v="6"/>
          </reference>
        </references>
      </pivotArea>
    </chartFormat>
    <chartFormat chart="2" format="38">
      <pivotArea type="data" outline="0" fieldPosition="0">
        <references count="2">
          <reference field="4294967294" count="1" selected="0">
            <x v="0"/>
          </reference>
          <reference field="0" count="1" selected="0">
            <x v="7"/>
          </reference>
        </references>
      </pivotArea>
    </chartFormat>
    <chartFormat chart="2" format="39">
      <pivotArea type="data" outline="0" fieldPosition="0">
        <references count="2">
          <reference field="4294967294" count="1" selected="0">
            <x v="0"/>
          </reference>
          <reference field="0" count="1" selected="0">
            <x v="8"/>
          </reference>
        </references>
      </pivotArea>
    </chartFormat>
    <chartFormat chart="2" format="40">
      <pivotArea type="data" outline="0" fieldPosition="0">
        <references count="2">
          <reference field="4294967294" count="1" selected="0">
            <x v="0"/>
          </reference>
          <reference field="0" count="1" selected="0">
            <x v="9"/>
          </reference>
        </references>
      </pivotArea>
    </chartFormat>
    <chartFormat chart="2" format="41">
      <pivotArea type="data" outline="0" fieldPosition="0">
        <references count="2">
          <reference field="4294967294" count="1" selected="0">
            <x v="0"/>
          </reference>
          <reference field="0" count="1" selected="0">
            <x v="10"/>
          </reference>
        </references>
      </pivotArea>
    </chartFormat>
    <chartFormat chart="2" format="42">
      <pivotArea type="data" outline="0" fieldPosition="0">
        <references count="2">
          <reference field="4294967294" count="1" selected="0">
            <x v="0"/>
          </reference>
          <reference field="0" count="1" selected="0">
            <x v="11"/>
          </reference>
        </references>
      </pivotArea>
    </chartFormat>
    <chartFormat chart="2" format="43">
      <pivotArea type="data" outline="0" fieldPosition="0">
        <references count="2">
          <reference field="4294967294" count="1" selected="0">
            <x v="0"/>
          </reference>
          <reference field="0" count="1" selected="0">
            <x v="12"/>
          </reference>
        </references>
      </pivotArea>
    </chartFormat>
    <chartFormat chart="2" format="44">
      <pivotArea type="data" outline="0" fieldPosition="0">
        <references count="2">
          <reference field="4294967294" count="1" selected="0">
            <x v="0"/>
          </reference>
          <reference field="0" count="1" selected="0">
            <x v="13"/>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9E3CC6A-607F-4331-B584-64BFFE809A49}" name="PivotTable14" cacheId="0" applyNumberFormats="0" applyBorderFormats="0" applyFontFormats="0" applyPatternFormats="0" applyAlignmentFormats="0" applyWidthHeightFormats="1" dataCaption="Values" tag="54fcf848-9427-4492-bd24-ddf22af26ef4" updatedVersion="7" minRefreshableVersion="5" useAutoFormatting="1" subtotalHiddenItems="1" itemPrintTitles="1" createdVersion="7" indent="0" outline="1" outlineData="1" multipleFieldFilters="0" chartFormat="3">
  <location ref="A1:I38" firstHeaderRow="1" firstDataRow="2" firstDataCol="1"/>
  <pivotFields count="3">
    <pivotField axis="axisCol"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ubtotalTop="0" showAll="0" defaultSubtotal="0"/>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0"/>
  </colFields>
  <colItems count="8">
    <i>
      <x/>
    </i>
    <i>
      <x v="1"/>
    </i>
    <i>
      <x v="2"/>
    </i>
    <i>
      <x v="3"/>
    </i>
    <i>
      <x v="4"/>
    </i>
    <i>
      <x v="5"/>
    </i>
    <i>
      <x v="6"/>
    </i>
    <i t="grand">
      <x/>
    </i>
  </colItems>
  <dataFields count="1">
    <dataField name="Sum of revol_bal" fld="2" baseField="0" baseItem="0"/>
  </dataFields>
  <chartFormats count="14">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2" format="14" series="1">
      <pivotArea type="data" outline="0" fieldPosition="0">
        <references count="2">
          <reference field="4294967294" count="1" selected="0">
            <x v="0"/>
          </reference>
          <reference field="0" count="1" selected="0">
            <x v="0"/>
          </reference>
        </references>
      </pivotArea>
    </chartFormat>
    <chartFormat chart="2" format="15" series="1">
      <pivotArea type="data" outline="0" fieldPosition="0">
        <references count="2">
          <reference field="4294967294" count="1" selected="0">
            <x v="0"/>
          </reference>
          <reference field="0" count="1" selected="0">
            <x v="1"/>
          </reference>
        </references>
      </pivotArea>
    </chartFormat>
    <chartFormat chart="2" format="16" series="1">
      <pivotArea type="data" outline="0" fieldPosition="0">
        <references count="2">
          <reference field="4294967294" count="1" selected="0">
            <x v="0"/>
          </reference>
          <reference field="0" count="1" selected="0">
            <x v="2"/>
          </reference>
        </references>
      </pivotArea>
    </chartFormat>
    <chartFormat chart="2" format="17" series="1">
      <pivotArea type="data" outline="0" fieldPosition="0">
        <references count="2">
          <reference field="4294967294" count="1" selected="0">
            <x v="0"/>
          </reference>
          <reference field="0" count="1" selected="0">
            <x v="3"/>
          </reference>
        </references>
      </pivotArea>
    </chartFormat>
    <chartFormat chart="2" format="18" series="1">
      <pivotArea type="data" outline="0" fieldPosition="0">
        <references count="2">
          <reference field="4294967294" count="1" selected="0">
            <x v="0"/>
          </reference>
          <reference field="0" count="1" selected="0">
            <x v="4"/>
          </reference>
        </references>
      </pivotArea>
    </chartFormat>
    <chartFormat chart="2" format="19" series="1">
      <pivotArea type="data" outline="0" fieldPosition="0">
        <references count="2">
          <reference field="4294967294" count="1" selected="0">
            <x v="0"/>
          </reference>
          <reference field="0" count="1" selected="0">
            <x v="5"/>
          </reference>
        </references>
      </pivotArea>
    </chartFormat>
    <chartFormat chart="2" format="20" series="1">
      <pivotArea type="data" outline="0" fieldPosition="0">
        <references count="2">
          <reference field="4294967294" count="1" selected="0">
            <x v="0"/>
          </reference>
          <reference field="0" count="1" selected="0">
            <x v="6"/>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2E52FB7-F153-48B3-997D-620AEC8214BE}" name="PivotTable15" cacheId="2" applyNumberFormats="0" applyBorderFormats="0" applyFontFormats="0" applyPatternFormats="0" applyAlignmentFormats="0" applyWidthHeightFormats="1" dataCaption="Values" tag="d2264a79-dd5c-4ae6-bd79-0d27b643bd09" updatedVersion="7" minRefreshableVersion="5" useAutoFormatting="1" subtotalHiddenItems="1" itemPrintTitles="1" createdVersion="7" indent="0" outline="1" outlineData="1" multipleFieldFilters="0">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total_pymnt" fld="1"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9E0D8B6-EF2B-474F-BAC8-E261ACB787A4}" name="PivotTable22" cacheId="5" applyNumberFormats="0" applyBorderFormats="0" applyFontFormats="0" applyPatternFormats="0" applyAlignmentFormats="0" applyWidthHeightFormats="1" dataCaption="Values" tag="fcd976ab-7cbb-4f67-a0a2-1aed5288626f" updatedVersion="7" minRefreshableVersion="5" useAutoFormatting="1" subtotalHiddenItems="1" itemPrintTitles="1" createdVersion="7" indent="0" outline="1" outlineData="1" multipleFieldFilters="0" chartFormat="3">
  <location ref="A2:E54" firstHeaderRow="1" firstDataRow="2" firstDataCol="1"/>
  <pivotFields count="4">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dataField="1" subtotalTop="0" showAll="0" defaultSubtotal="0"/>
    <pivotField allDrilled="1" subtotalTop="0" showAll="0" dataSourceSort="1" defaultSubtotal="0" defaultAttributeDrillState="1"/>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0"/>
  </colFields>
  <colItems count="4">
    <i>
      <x/>
    </i>
    <i>
      <x v="1"/>
    </i>
    <i>
      <x v="2"/>
    </i>
    <i t="grand">
      <x/>
    </i>
  </colItems>
  <dataFields count="1">
    <dataField name="Count of last_credit_pull_d" fld="2" subtotal="count" baseField="0" baseItem="0"/>
  </dataFields>
  <chartFormats count="6">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2" format="6" series="1">
      <pivotArea type="data" outline="0" fieldPosition="0">
        <references count="2">
          <reference field="4294967294" count="1" selected="0">
            <x v="0"/>
          </reference>
          <reference field="0" count="1" selected="0">
            <x v="0"/>
          </reference>
        </references>
      </pivotArea>
    </chartFormat>
    <chartFormat chart="2" format="7" series="1">
      <pivotArea type="data" outline="0" fieldPosition="0">
        <references count="2">
          <reference field="4294967294" count="1" selected="0">
            <x v="0"/>
          </reference>
          <reference field="0" count="1" selected="0">
            <x v="1"/>
          </reference>
        </references>
      </pivotArea>
    </chartFormat>
    <chartFormat chart="2" format="8" series="1">
      <pivotArea type="data" outline="0" fieldPosition="0">
        <references count="2">
          <reference field="4294967294" count="1" selected="0">
            <x v="0"/>
          </reference>
          <reference field="0" count="1" selected="0">
            <x v="2"/>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8C781DA-432B-40B8-B397-48262DFADF39}" name="PivotTable20" cacheId="3" applyNumberFormats="0" applyBorderFormats="0" applyFontFormats="0" applyPatternFormats="0" applyAlignmentFormats="0" applyWidthHeightFormats="1" dataCaption="Values" tag="ee4df810-3c6f-4e28-bc73-9e26a9364664" updatedVersion="7" minRefreshableVersion="5" useAutoFormatting="1" subtotalHiddenItems="1" itemPrintTitles="1" createdVersion="7" indent="0" outline="1" outlineData="1" multipleFieldFilters="0" chartFormat="5">
  <location ref="A2:K9" firstHeaderRow="1" firstDataRow="2" firstDataCol="1"/>
  <pivotFields count="4">
    <pivotField axis="axisRow" allDrilled="1" subtotalTop="0" showAll="0" dataSourceSort="1" defaultSubtotal="0" defaultAttributeDrillState="1">
      <items count="5">
        <item x="0"/>
        <item x="1"/>
        <item x="2"/>
        <item x="3"/>
        <item x="4"/>
      </items>
    </pivotField>
    <pivotField axis="axisCol" allDrilled="1" subtotalTop="0" showAll="0" dataSourceSort="1" defaultSubtotal="0">
      <items count="9">
        <item x="0" e="0"/>
        <item x="1" e="0"/>
        <item x="2" e="0"/>
        <item x="3" e="0"/>
        <item x="4" e="0"/>
        <item x="5" e="0"/>
        <item x="6" e="0"/>
        <item x="7" e="0"/>
        <item x="8" e="0"/>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1"/>
  </colFields>
  <colItems count="10">
    <i>
      <x/>
    </i>
    <i>
      <x v="1"/>
    </i>
    <i>
      <x v="2"/>
    </i>
    <i>
      <x v="3"/>
    </i>
    <i>
      <x v="4"/>
    </i>
    <i>
      <x v="5"/>
    </i>
    <i>
      <x v="6"/>
    </i>
    <i>
      <x v="7"/>
    </i>
    <i>
      <x v="8"/>
    </i>
    <i t="grand">
      <x/>
    </i>
  </colItems>
  <dataFields count="1">
    <dataField name="Count of last_pymnt_d" fld="2" subtotal="count" baseField="0" baseItem="0"/>
  </dataFields>
  <chartFormats count="18">
    <chartFormat chart="2" format="0" series="1">
      <pivotArea type="data" outline="0" fieldPosition="0">
        <references count="2">
          <reference field="4294967294" count="1" selected="0">
            <x v="0"/>
          </reference>
          <reference field="1" count="1" selected="0">
            <x v="0"/>
          </reference>
        </references>
      </pivotArea>
    </chartFormat>
    <chartFormat chart="2" format="1" series="1">
      <pivotArea type="data" outline="0" fieldPosition="0">
        <references count="2">
          <reference field="4294967294" count="1" selected="0">
            <x v="0"/>
          </reference>
          <reference field="1" count="1" selected="0">
            <x v="1"/>
          </reference>
        </references>
      </pivotArea>
    </chartFormat>
    <chartFormat chart="2" format="2" series="1">
      <pivotArea type="data" outline="0" fieldPosition="0">
        <references count="2">
          <reference field="4294967294" count="1" selected="0">
            <x v="0"/>
          </reference>
          <reference field="1" count="1" selected="0">
            <x v="2"/>
          </reference>
        </references>
      </pivotArea>
    </chartFormat>
    <chartFormat chart="2" format="3" series="1">
      <pivotArea type="data" outline="0" fieldPosition="0">
        <references count="2">
          <reference field="4294967294" count="1" selected="0">
            <x v="0"/>
          </reference>
          <reference field="1" count="1" selected="0">
            <x v="3"/>
          </reference>
        </references>
      </pivotArea>
    </chartFormat>
    <chartFormat chart="2" format="4" series="1">
      <pivotArea type="data" outline="0" fieldPosition="0">
        <references count="2">
          <reference field="4294967294" count="1" selected="0">
            <x v="0"/>
          </reference>
          <reference field="1" count="1" selected="0">
            <x v="4"/>
          </reference>
        </references>
      </pivotArea>
    </chartFormat>
    <chartFormat chart="2" format="5" series="1">
      <pivotArea type="data" outline="0" fieldPosition="0">
        <references count="2">
          <reference field="4294967294" count="1" selected="0">
            <x v="0"/>
          </reference>
          <reference field="1" count="1" selected="0">
            <x v="5"/>
          </reference>
        </references>
      </pivotArea>
    </chartFormat>
    <chartFormat chart="2" format="6" series="1">
      <pivotArea type="data" outline="0" fieldPosition="0">
        <references count="2">
          <reference field="4294967294" count="1" selected="0">
            <x v="0"/>
          </reference>
          <reference field="1" count="1" selected="0">
            <x v="6"/>
          </reference>
        </references>
      </pivotArea>
    </chartFormat>
    <chartFormat chart="2" format="7" series="1">
      <pivotArea type="data" outline="0" fieldPosition="0">
        <references count="2">
          <reference field="4294967294" count="1" selected="0">
            <x v="0"/>
          </reference>
          <reference field="1" count="1" selected="0">
            <x v="7"/>
          </reference>
        </references>
      </pivotArea>
    </chartFormat>
    <chartFormat chart="2" format="8" series="1">
      <pivotArea type="data" outline="0" fieldPosition="0">
        <references count="2">
          <reference field="4294967294" count="1" selected="0">
            <x v="0"/>
          </reference>
          <reference field="1" count="1" selected="0">
            <x v="8"/>
          </reference>
        </references>
      </pivotArea>
    </chartFormat>
    <chartFormat chart="4" format="18" series="1">
      <pivotArea type="data" outline="0" fieldPosition="0">
        <references count="2">
          <reference field="4294967294" count="1" selected="0">
            <x v="0"/>
          </reference>
          <reference field="1" count="1" selected="0">
            <x v="0"/>
          </reference>
        </references>
      </pivotArea>
    </chartFormat>
    <chartFormat chart="4" format="19" series="1">
      <pivotArea type="data" outline="0" fieldPosition="0">
        <references count="2">
          <reference field="4294967294" count="1" selected="0">
            <x v="0"/>
          </reference>
          <reference field="1" count="1" selected="0">
            <x v="1"/>
          </reference>
        </references>
      </pivotArea>
    </chartFormat>
    <chartFormat chart="4" format="20" series="1">
      <pivotArea type="data" outline="0" fieldPosition="0">
        <references count="2">
          <reference field="4294967294" count="1" selected="0">
            <x v="0"/>
          </reference>
          <reference field="1" count="1" selected="0">
            <x v="2"/>
          </reference>
        </references>
      </pivotArea>
    </chartFormat>
    <chartFormat chart="4" format="21" series="1">
      <pivotArea type="data" outline="0" fieldPosition="0">
        <references count="2">
          <reference field="4294967294" count="1" selected="0">
            <x v="0"/>
          </reference>
          <reference field="1" count="1" selected="0">
            <x v="3"/>
          </reference>
        </references>
      </pivotArea>
    </chartFormat>
    <chartFormat chart="4" format="22" series="1">
      <pivotArea type="data" outline="0" fieldPosition="0">
        <references count="2">
          <reference field="4294967294" count="1" selected="0">
            <x v="0"/>
          </reference>
          <reference field="1" count="1" selected="0">
            <x v="4"/>
          </reference>
        </references>
      </pivotArea>
    </chartFormat>
    <chartFormat chart="4" format="23" series="1">
      <pivotArea type="data" outline="0" fieldPosition="0">
        <references count="2">
          <reference field="4294967294" count="1" selected="0">
            <x v="0"/>
          </reference>
          <reference field="1" count="1" selected="0">
            <x v="5"/>
          </reference>
        </references>
      </pivotArea>
    </chartFormat>
    <chartFormat chart="4" format="24" series="1">
      <pivotArea type="data" outline="0" fieldPosition="0">
        <references count="2">
          <reference field="4294967294" count="1" selected="0">
            <x v="0"/>
          </reference>
          <reference field="1" count="1" selected="0">
            <x v="6"/>
          </reference>
        </references>
      </pivotArea>
    </chartFormat>
    <chartFormat chart="4" format="25" series="1">
      <pivotArea type="data" outline="0" fieldPosition="0">
        <references count="2">
          <reference field="4294967294" count="1" selected="0">
            <x v="0"/>
          </reference>
          <reference field="1" count="1" selected="0">
            <x v="7"/>
          </reference>
        </references>
      </pivotArea>
    </chartFormat>
    <chartFormat chart="4" format="26" series="1">
      <pivotArea type="data" outline="0" fieldPosition="0">
        <references count="2">
          <reference field="4294967294" count="1" selected="0">
            <x v="0"/>
          </reference>
          <reference field="1" count="1" selected="0">
            <x v="8"/>
          </reference>
        </references>
      </pivotArea>
    </chartFormat>
  </chartFormat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5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E77AE1F-E474-43B5-B4E5-7F867D11F6C4}" name="PivotTable27" cacheId="19" applyNumberFormats="0" applyBorderFormats="0" applyFontFormats="0" applyPatternFormats="0" applyAlignmentFormats="0" applyWidthHeightFormats="1" dataCaption="Values" tag="d5a80c97-7150-4118-885d-4ba77706ddc8" updatedVersion="7" minRefreshableVersion="5" useAutoFormatting="1" subtotalHiddenItems="1" itemPrintTitles="1" createdVersion="7" indent="0" outline="1" outlineData="1" multipleFieldFilters="0">
  <location ref="L14:L1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id" fld="0" subtotal="count"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revol_util"/>
    <pivotHierarchy dragToData="1" caption="Max of revol_bal"/>
    <pivotHierarchy dragToData="1"/>
    <pivotHierarchy dragToData="1"/>
    <pivotHierarchy dragToData="1" caption="Count of id"/>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2]"/>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ABC6A9F-215C-4F94-AF34-425396952AD7}" name="PivotTable23" cacheId="18" applyNumberFormats="0" applyBorderFormats="0" applyFontFormats="0" applyPatternFormats="0" applyAlignmentFormats="0" applyWidthHeightFormats="1" dataCaption="Values" tag="884dfe9c-7a9a-4569-894d-4579e757b83f" updatedVersion="7" minRefreshableVersion="5" useAutoFormatting="1" subtotalHiddenItems="1" itemPrintTitles="1" createdVersion="7" indent="0" outline="1" outlineData="1" multipleFieldFilters="0">
  <location ref="L2:L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funded_amnt" fld="0" baseField="0" baseItem="1398240920"/>
  </dataField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Total funded_am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467210A-C63E-4223-B34F-CA1CBDA6F4EC}" name="PivotTable24" cacheId="17" applyNumberFormats="0" applyBorderFormats="0" applyFontFormats="0" applyPatternFormats="0" applyAlignmentFormats="0" applyWidthHeightFormats="1" dataCaption="Values" tag="8a37f257-8897-4378-bdfe-555d1b66f8b3" updatedVersion="7" minRefreshableVersion="5" useAutoFormatting="1" subtotalHiddenItems="1" itemPrintTitles="1" createdVersion="7" indent="0" outline="1" outlineData="1" multipleFieldFilters="0">
  <location ref="L5:L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_pymnt" fld="0" baseField="0" baseItem="875157048"/>
  </dataField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_pym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5CEAE63-34E3-4B69-9111-7E5B129C0765}" name="PivotTable1" cacheId="16" applyNumberFormats="0" applyBorderFormats="0" applyFontFormats="0" applyPatternFormats="0" applyAlignmentFormats="0" applyWidthHeightFormats="1" dataCaption="Values" tag="8c1a65c0-d843-4137-81fc-93079e60cfe8" updatedVersion="7" minRefreshableVersion="5" useAutoFormatting="1" subtotalHiddenItems="1" itemPrintTitles="1" createdVersion="7" indent="0" outline="1" outlineData="1" multipleFieldFilters="0">
  <location ref="L17:L1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revol_util" fld="0" subtotal="average" baseField="0" baseItem="0"/>
  </dataFields>
  <pivotHierarchies count="77">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revol_util"/>
    <pivotHierarchy dragToData="1" caption="Max of revol_util"/>
    <pivotHierarchy dragToData="1"/>
    <pivotHierarchy dragToData="1"/>
    <pivotHierarchy dragToData="1"/>
    <pivotHierarchy dragToData="1"/>
    <pivotHierarchy dragToData="1" caption="Average of revol_util"/>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2]"/>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 xr10:uid="{0F341667-CB06-4680-91ED-48FEE6BDA80A}" sourceName="[Finance_1].[grade]">
  <pivotTables>
    <pivotTable tabId="5" name="PivotTable14"/>
    <pivotTable tabId="4" name="PivotTable13"/>
    <pivotTable tabId="6" name="PivotTable15"/>
    <pivotTable tabId="10" name="PivotTable20"/>
    <pivotTable tabId="11" name="PivotTable21"/>
    <pivotTable tabId="12" name="PivotTable22"/>
    <pivotTable tabId="11" name="PivotTable26"/>
    <pivotTable tabId="11" name="PivotTable25"/>
    <pivotTable tabId="11" name="PivotTable1"/>
    <pivotTable tabId="11" name="PivotTable24"/>
    <pivotTable tabId="11" name="PivotTable23"/>
    <pivotTable tabId="11" name="PivotTable27"/>
  </pivotTables>
  <data>
    <olap pivotCacheId="1126494426">
      <levels count="2">
        <level uniqueName="[Finance_1].[grade].[(All)]" sourceCaption="(All)" count="0"/>
        <level uniqueName="[Finance_1].[grade].[grade]" sourceCaption="grade" count="7">
          <ranges>
            <range startItem="0">
              <i n="[Finance_1].[grade].&amp;[A]" c="A"/>
              <i n="[Finance_1].[grade].&amp;[B]" c="B"/>
              <i n="[Finance_1].[grade].&amp;[C]" c="C"/>
              <i n="[Finance_1].[grade].&amp;[D]" c="D"/>
              <i n="[Finance_1].[grade].&amp;[E]" c="E"/>
              <i n="[Finance_1].[grade].&amp;[F]" c="F"/>
              <i n="[Finance_1].[grade].&amp;[G]" c="G"/>
            </range>
          </ranges>
        </level>
      </levels>
      <selections count="1">
        <selection n="[Finance_1].[grad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 xr10:uid="{FB3F1228-3A61-48A0-974D-12C86E8693CF}" sourceName="[Finance_1].[loan_status]">
  <pivotTables>
    <pivotTable tabId="12" name="PivotTable22"/>
    <pivotTable tabId="4" name="PivotTable13"/>
    <pivotTable tabId="5" name="PivotTable14"/>
    <pivotTable tabId="6" name="PivotTable15"/>
    <pivotTable tabId="10" name="PivotTable20"/>
    <pivotTable tabId="11" name="PivotTable21"/>
    <pivotTable tabId="11" name="PivotTable26"/>
    <pivotTable tabId="11" name="PivotTable25"/>
    <pivotTable tabId="11" name="PivotTable1"/>
    <pivotTable tabId="11" name="PivotTable24"/>
    <pivotTable tabId="11" name="PivotTable23"/>
    <pivotTable tabId="11" name="PivotTable27"/>
  </pivotTables>
  <data>
    <olap pivotCacheId="1126494426">
      <levels count="2">
        <level uniqueName="[Finance_1].[loan_status].[(All)]" sourceCaption="(All)" count="0"/>
        <level uniqueName="[Finance_1].[loan_status].[loan_status]" sourceCaption="loan_status" count="3">
          <ranges>
            <range startItem="0">
              <i n="[Finance_1].[loan_status].&amp;[Charged Off]" c="Charged Off"/>
              <i n="[Finance_1].[loan_status].&amp;[Current]" c="Current"/>
              <i n="[Finance_1].[loan_status].&amp;[Fully Paid]" c="Fully Paid"/>
            </range>
          </ranges>
        </level>
      </levels>
      <selections count="1">
        <selection n="[Finance_1].[loan_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ship" xr10:uid="{5A4FA397-F3E1-473E-AE70-7FCA0CF5D204}" sourceName="[Finance_1].[home_ownership]">
  <pivotTables>
    <pivotTable tabId="10" name="PivotTable20"/>
    <pivotTable tabId="4" name="PivotTable13"/>
    <pivotTable tabId="5" name="PivotTable14"/>
    <pivotTable tabId="6" name="PivotTable15"/>
    <pivotTable tabId="12" name="PivotTable22"/>
    <pivotTable tabId="11" name="PivotTable21"/>
    <pivotTable tabId="11" name="PivotTable26"/>
    <pivotTable tabId="11" name="PivotTable25"/>
    <pivotTable tabId="11" name="PivotTable1"/>
    <pivotTable tabId="11" name="PivotTable24"/>
    <pivotTable tabId="11" name="PivotTable23"/>
    <pivotTable tabId="11" name="PivotTable27"/>
  </pivotTables>
  <data>
    <olap pivotCacheId="1126494426">
      <levels count="2">
        <level uniqueName="[Finance_1].[home_ownership].[(All)]" sourceCaption="(All)" count="0"/>
        <level uniqueName="[Finance_1].[home_ownership].[home_ownership]" sourceCaption="home_ownership" count="5">
          <ranges>
            <range startItem="0">
              <i n="[Finance_1].[home_ownership].&amp;[MORTGAGE]" c="MORTGAGE"/>
              <i n="[Finance_1].[home_ownership].&amp;[NONE]" c="NONE"/>
              <i n="[Finance_1].[home_ownership].&amp;[OTHER]" c="OTHER"/>
              <i n="[Finance_1].[home_ownership].&amp;[OWN]" c="OWN"/>
              <i n="[Finance_1].[home_ownership].&amp;[RENT]" c="RENT"/>
            </range>
          </ranges>
        </level>
      </levels>
      <selections count="1">
        <selection n="[Finance_1].[home_ownership].[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rade" xr10:uid="{93BDBEB4-BCAE-4358-8F24-2BF5345A1081}" cache="Slicer_grade" caption="grade"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xr10:uid="{CAA0D508-F2AE-40EC-9635-C893794362B6}" cache="Slicer_loan_status" caption="loan_status"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ome_ownership" xr10:uid="{186CB3E5-AED5-4D84-AC59-2EE4889602C3}" cache="Slicer_home_ownership" caption="home_ownership"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rade 1" xr10:uid="{157C0C69-65A7-490E-8A7B-2A89B57CE340}" cache="Slicer_grade" caption="grade" level="1" style="SlicerStyleOther1" rowHeight="241300"/>
  <slicer name="loan_status 1" xr10:uid="{2F61F58E-2C2F-4514-ABAF-42418C645C59}" cache="Slicer_loan_status" caption="loan_status" level="1" style="SlicerStyleOther1" rowHeight="241300"/>
  <slicer name="home_ownership 1" xr10:uid="{1DD5BA9F-3A20-4FEB-99B3-A839B48E6A7E}" cache="Slicer_home_ownership" caption="home_ownership" level="1" style="SlicerStyleOther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issue_d" xr10:uid="{E636A95B-35F1-413B-94F0-5493610240DC}" sourceName="[Finance_1].[issue_d]">
  <pivotTables>
    <pivotTable tabId="4" name="PivotTable13"/>
    <pivotTable tabId="5" name="PivotTable14"/>
    <pivotTable tabId="6" name="PivotTable15"/>
    <pivotTable tabId="10" name="PivotTable20"/>
    <pivotTable tabId="11" name="PivotTable21"/>
    <pivotTable tabId="12" name="PivotTable22"/>
    <pivotTable tabId="11" name="PivotTable26"/>
    <pivotTable tabId="11" name="PivotTable25"/>
    <pivotTable tabId="11" name="PivotTable1"/>
    <pivotTable tabId="11" name="PivotTable24"/>
    <pivotTable tabId="11" name="PivotTable23"/>
    <pivotTable tabId="11" name="PivotTable27"/>
  </pivotTables>
  <state minimalRefreshVersion="6" lastRefreshVersion="6" pivotCacheId="203324245" filterType="unknown">
    <bounds startDate="2007-01-01T00:00:00" endDate="201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ssue_d" xr10:uid="{B208A0D7-9251-4F44-A534-98D6685554E1}" cache="Timeline_issue_d" caption="issue_d" level="0" selectionLevel="0" scrollPosition="2007-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ssue_d 1" xr10:uid="{883C5F77-67B8-4204-8AEE-299CB3D3A2C3}" cache="Timeline_issue_d" caption="issue_date" showSelectionLabel="0" showTimeLevel="0" showHorizontalScrollbar="0" level="0" selectionLevel="0" scrollPosition="2007-01-01T00:00:00" style="TimeSlicerStyleDark3"/>
</timelines>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5">
    <wetp:webextensionref xmlns:r="http://schemas.openxmlformats.org/officeDocument/2006/relationships" r:id="rId1"/>
  </wetp:taskpane>
</wetp:taskpanes>
</file>

<file path=xl/webextensions/webextension1.xml><?xml version="1.0" encoding="utf-8"?>
<we:webextension xmlns:we="http://schemas.microsoft.com/office/webextensions/webextension/2010/11" id="{5BC7FCD9-E936-49CB-9ECF-F99A10721D6C}">
  <we:reference id="wa200005271" version="2.4.4.0" store="en-US" storeType="OMEX"/>
  <we:alternateReferences>
    <we:reference id="WA200005271" version="2.4.4.0" store="" storeType="OMEX"/>
  </we:alternateReferences>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_xldudf_AI_TABLE</we:customFunctionIds>
        <we:customFunctionIds>_xldudf_AI_FILL</we:customFunctionIds>
        <we:customFunctionIds>_xldudf_AI_LIST</we:customFunctionIds>
        <we:customFunctionIds>_xldudf_AI_ASK</we:customFunctionIds>
        <we:customFunctionIds>_xldudf_AI_FORMAT</we:customFunctionIds>
        <we:customFunctionIds>_xldudf_AI_EXTRACT</we:customFunctionIds>
        <we:customFunctionIds>_xldudf_AI_TRANSLATE</we:customFunctionIds>
        <we:customFunctionIds>_xldudf_AI_CHOICE</we:customFunctionIds>
      </we:customFunctionIdList>
    </a:ext>
  </we:extLst>
</we:webextension>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8" Type="http://schemas.openxmlformats.org/officeDocument/2006/relationships/drawing" Target="../drawings/drawing6.xml"/><Relationship Id="rId3" Type="http://schemas.openxmlformats.org/officeDocument/2006/relationships/pivotTable" Target="../pivotTables/pivotTable8.xml"/><Relationship Id="rId7" Type="http://schemas.openxmlformats.org/officeDocument/2006/relationships/pivotTable" Target="../pivotTables/pivotTable12.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pivotTable" Target="../pivotTables/pivotTable11.xml"/><Relationship Id="rId5" Type="http://schemas.openxmlformats.org/officeDocument/2006/relationships/pivotTable" Target="../pivotTables/pivotTable10.xml"/><Relationship Id="rId4"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7.xml"/><Relationship Id="rId1" Type="http://schemas.openxmlformats.org/officeDocument/2006/relationships/printerSettings" Target="../printerSettings/printerSettings1.bin"/><Relationship Id="rId4" Type="http://schemas.microsoft.com/office/2011/relationships/timeline" Target="../timelines/timelin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D1650-BE50-4053-A7C1-76ED4F849653}">
  <dimension ref="A1:B7"/>
  <sheetViews>
    <sheetView workbookViewId="0">
      <selection activeCell="H18" sqref="H18"/>
    </sheetView>
  </sheetViews>
  <sheetFormatPr defaultRowHeight="15" x14ac:dyDescent="0.25"/>
  <cols>
    <col min="1" max="1" width="13.140625" bestFit="1" customWidth="1"/>
    <col min="2" max="2" width="17.28515625" bestFit="1" customWidth="1"/>
    <col min="3" max="5" width="8.7109375" bestFit="1" customWidth="1"/>
    <col min="6" max="8" width="9.7109375" bestFit="1" customWidth="1"/>
    <col min="9" max="17" width="8.7109375" bestFit="1" customWidth="1"/>
    <col min="18" max="20" width="9.7109375" bestFit="1" customWidth="1"/>
    <col min="21" max="29" width="8.7109375" bestFit="1" customWidth="1"/>
    <col min="30" max="32" width="9.7109375" bestFit="1" customWidth="1"/>
    <col min="33" max="41" width="8.7109375" bestFit="1" customWidth="1"/>
    <col min="42" max="44" width="9.7109375" bestFit="1" customWidth="1"/>
    <col min="45" max="53" width="8.7109375" bestFit="1" customWidth="1"/>
    <col min="54" max="56" width="9.7109375" bestFit="1" customWidth="1"/>
    <col min="57" max="57" width="11.28515625" bestFit="1" customWidth="1"/>
  </cols>
  <sheetData>
    <row r="1" spans="1:2" x14ac:dyDescent="0.25">
      <c r="A1" s="2" t="s">
        <v>124</v>
      </c>
      <c r="B1" t="s">
        <v>125</v>
      </c>
    </row>
    <row r="2" spans="1:2" x14ac:dyDescent="0.25">
      <c r="A2" s="3" t="s">
        <v>122</v>
      </c>
      <c r="B2" s="1">
        <v>2219275</v>
      </c>
    </row>
    <row r="3" spans="1:2" x14ac:dyDescent="0.25">
      <c r="A3" s="3" t="s">
        <v>123</v>
      </c>
      <c r="B3" s="1">
        <v>14390275</v>
      </c>
    </row>
    <row r="4" spans="1:2" x14ac:dyDescent="0.25">
      <c r="A4" s="3" t="s">
        <v>121</v>
      </c>
      <c r="B4" s="1">
        <v>46436325</v>
      </c>
    </row>
    <row r="5" spans="1:2" x14ac:dyDescent="0.25">
      <c r="A5" s="3" t="s">
        <v>95</v>
      </c>
      <c r="B5" s="1">
        <v>122050200</v>
      </c>
    </row>
    <row r="6" spans="1:2" x14ac:dyDescent="0.25">
      <c r="A6" s="3" t="s">
        <v>115</v>
      </c>
      <c r="B6" s="1">
        <v>260506575</v>
      </c>
    </row>
    <row r="7" spans="1:2" x14ac:dyDescent="0.25">
      <c r="A7" s="3" t="s">
        <v>120</v>
      </c>
      <c r="B7" s="1">
        <v>445602650</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15ABFA-CF52-466D-B90D-C08FCBC6E2C4}">
  <dimension ref="A1:I38"/>
  <sheetViews>
    <sheetView topLeftCell="A33" workbookViewId="0">
      <selection activeCell="L55" sqref="L55"/>
    </sheetView>
  </sheetViews>
  <sheetFormatPr defaultRowHeight="15" x14ac:dyDescent="0.25"/>
  <cols>
    <col min="1" max="1" width="16" bestFit="1" customWidth="1"/>
    <col min="2" max="2" width="16.28515625" bestFit="1" customWidth="1"/>
    <col min="3" max="4" width="10" bestFit="1" customWidth="1"/>
    <col min="5" max="7" width="9" bestFit="1" customWidth="1"/>
    <col min="8" max="8" width="8" bestFit="1" customWidth="1"/>
    <col min="9" max="9" width="11.28515625" bestFit="1" customWidth="1"/>
  </cols>
  <sheetData>
    <row r="1" spans="1:9" x14ac:dyDescent="0.25">
      <c r="A1" s="2" t="s">
        <v>126</v>
      </c>
      <c r="B1" s="2" t="s">
        <v>119</v>
      </c>
    </row>
    <row r="2" spans="1:9" x14ac:dyDescent="0.25">
      <c r="A2" s="2" t="s">
        <v>124</v>
      </c>
      <c r="B2" t="s">
        <v>9</v>
      </c>
      <c r="C2" t="s">
        <v>7</v>
      </c>
      <c r="D2" t="s">
        <v>13</v>
      </c>
      <c r="E2" t="s">
        <v>0</v>
      </c>
      <c r="F2" t="s">
        <v>21</v>
      </c>
      <c r="G2" t="s">
        <v>37</v>
      </c>
      <c r="H2" t="s">
        <v>34</v>
      </c>
      <c r="I2" t="s">
        <v>120</v>
      </c>
    </row>
    <row r="3" spans="1:9" x14ac:dyDescent="0.25">
      <c r="A3" s="3" t="s">
        <v>29</v>
      </c>
      <c r="B3" s="1">
        <v>11365196</v>
      </c>
      <c r="C3" s="1"/>
      <c r="D3" s="1"/>
      <c r="E3" s="1"/>
      <c r="F3" s="1"/>
      <c r="G3" s="1"/>
      <c r="H3" s="1"/>
      <c r="I3" s="1">
        <v>11365196</v>
      </c>
    </row>
    <row r="4" spans="1:9" x14ac:dyDescent="0.25">
      <c r="A4" s="3" t="s">
        <v>24</v>
      </c>
      <c r="B4" s="1">
        <v>14004780</v>
      </c>
      <c r="C4" s="1"/>
      <c r="D4" s="1"/>
      <c r="E4" s="1"/>
      <c r="F4" s="1"/>
      <c r="G4" s="1"/>
      <c r="H4" s="1"/>
      <c r="I4" s="1">
        <v>14004780</v>
      </c>
    </row>
    <row r="5" spans="1:9" x14ac:dyDescent="0.25">
      <c r="A5" s="3" t="s">
        <v>10</v>
      </c>
      <c r="B5" s="1">
        <v>19543922</v>
      </c>
      <c r="C5" s="1"/>
      <c r="D5" s="1"/>
      <c r="E5" s="1"/>
      <c r="F5" s="1"/>
      <c r="G5" s="1"/>
      <c r="H5" s="1"/>
      <c r="I5" s="1">
        <v>19543922</v>
      </c>
    </row>
    <row r="6" spans="1:9" x14ac:dyDescent="0.25">
      <c r="A6" s="3" t="s">
        <v>27</v>
      </c>
      <c r="B6" s="1">
        <v>34557156</v>
      </c>
      <c r="C6" s="1"/>
      <c r="D6" s="1"/>
      <c r="E6" s="1"/>
      <c r="F6" s="1"/>
      <c r="G6" s="1"/>
      <c r="H6" s="1"/>
      <c r="I6" s="1">
        <v>34557156</v>
      </c>
    </row>
    <row r="7" spans="1:9" x14ac:dyDescent="0.25">
      <c r="A7" s="3" t="s">
        <v>17</v>
      </c>
      <c r="B7" s="1">
        <v>35303045</v>
      </c>
      <c r="C7" s="1"/>
      <c r="D7" s="1"/>
      <c r="E7" s="1"/>
      <c r="F7" s="1"/>
      <c r="G7" s="1"/>
      <c r="H7" s="1"/>
      <c r="I7" s="1">
        <v>35303045</v>
      </c>
    </row>
    <row r="8" spans="1:9" x14ac:dyDescent="0.25">
      <c r="A8" s="3" t="s">
        <v>28</v>
      </c>
      <c r="B8" s="1"/>
      <c r="C8" s="1">
        <v>21842079</v>
      </c>
      <c r="D8" s="1"/>
      <c r="E8" s="1"/>
      <c r="F8" s="1"/>
      <c r="G8" s="1"/>
      <c r="H8" s="1"/>
      <c r="I8" s="1">
        <v>21842079</v>
      </c>
    </row>
    <row r="9" spans="1:9" x14ac:dyDescent="0.25">
      <c r="A9" s="3" t="s">
        <v>19</v>
      </c>
      <c r="B9" s="1"/>
      <c r="C9" s="1">
        <v>26478439</v>
      </c>
      <c r="D9" s="1"/>
      <c r="E9" s="1"/>
      <c r="F9" s="1"/>
      <c r="G9" s="1"/>
      <c r="H9" s="1"/>
      <c r="I9" s="1">
        <v>26478439</v>
      </c>
    </row>
    <row r="10" spans="1:9" x14ac:dyDescent="0.25">
      <c r="A10" s="3" t="s">
        <v>15</v>
      </c>
      <c r="B10" s="1"/>
      <c r="C10" s="1">
        <v>39723554</v>
      </c>
      <c r="D10" s="1"/>
      <c r="E10" s="1"/>
      <c r="F10" s="1"/>
      <c r="G10" s="1"/>
      <c r="H10" s="1"/>
      <c r="I10" s="1">
        <v>39723554</v>
      </c>
    </row>
    <row r="11" spans="1:9" x14ac:dyDescent="0.25">
      <c r="A11" s="3" t="s">
        <v>30</v>
      </c>
      <c r="B11" s="1"/>
      <c r="C11" s="1">
        <v>35405811</v>
      </c>
      <c r="D11" s="1"/>
      <c r="E11" s="1"/>
      <c r="F11" s="1"/>
      <c r="G11" s="1"/>
      <c r="H11" s="1"/>
      <c r="I11" s="1">
        <v>35405811</v>
      </c>
    </row>
    <row r="12" spans="1:9" x14ac:dyDescent="0.25">
      <c r="A12" s="3" t="s">
        <v>8</v>
      </c>
      <c r="B12" s="1"/>
      <c r="C12" s="1">
        <v>37858666</v>
      </c>
      <c r="D12" s="1"/>
      <c r="E12" s="1"/>
      <c r="F12" s="1"/>
      <c r="G12" s="1"/>
      <c r="H12" s="1"/>
      <c r="I12" s="1">
        <v>37858666</v>
      </c>
    </row>
    <row r="13" spans="1:9" x14ac:dyDescent="0.25">
      <c r="A13" s="3" t="s">
        <v>32</v>
      </c>
      <c r="B13" s="1"/>
      <c r="C13" s="1"/>
      <c r="D13" s="1">
        <v>29384926</v>
      </c>
      <c r="E13" s="1"/>
      <c r="F13" s="1"/>
      <c r="G13" s="1"/>
      <c r="H13" s="1"/>
      <c r="I13" s="1">
        <v>29384926</v>
      </c>
    </row>
    <row r="14" spans="1:9" x14ac:dyDescent="0.25">
      <c r="A14" s="3" t="s">
        <v>26</v>
      </c>
      <c r="B14" s="1"/>
      <c r="C14" s="1"/>
      <c r="D14" s="1">
        <v>27321114</v>
      </c>
      <c r="E14" s="1"/>
      <c r="F14" s="1"/>
      <c r="G14" s="1"/>
      <c r="H14" s="1"/>
      <c r="I14" s="1">
        <v>27321114</v>
      </c>
    </row>
    <row r="15" spans="1:9" x14ac:dyDescent="0.25">
      <c r="A15" s="3" t="s">
        <v>31</v>
      </c>
      <c r="B15" s="1"/>
      <c r="C15" s="1"/>
      <c r="D15" s="1">
        <v>20531370</v>
      </c>
      <c r="E15" s="1"/>
      <c r="F15" s="1"/>
      <c r="G15" s="1"/>
      <c r="H15" s="1"/>
      <c r="I15" s="1">
        <v>20531370</v>
      </c>
    </row>
    <row r="16" spans="1:9" x14ac:dyDescent="0.25">
      <c r="A16" s="3" t="s">
        <v>14</v>
      </c>
      <c r="B16" s="1"/>
      <c r="C16" s="1"/>
      <c r="D16" s="1">
        <v>16867691</v>
      </c>
      <c r="E16" s="1"/>
      <c r="F16" s="1"/>
      <c r="G16" s="1"/>
      <c r="H16" s="1"/>
      <c r="I16" s="1">
        <v>16867691</v>
      </c>
    </row>
    <row r="17" spans="1:9" x14ac:dyDescent="0.25">
      <c r="A17" s="3" t="s">
        <v>36</v>
      </c>
      <c r="B17" s="1"/>
      <c r="C17" s="1"/>
      <c r="D17" s="1">
        <v>16015609</v>
      </c>
      <c r="E17" s="1"/>
      <c r="F17" s="1"/>
      <c r="G17" s="1"/>
      <c r="H17" s="1"/>
      <c r="I17" s="1">
        <v>16015609</v>
      </c>
    </row>
    <row r="18" spans="1:9" x14ac:dyDescent="0.25">
      <c r="A18" s="3" t="s">
        <v>1</v>
      </c>
      <c r="B18" s="1"/>
      <c r="C18" s="1"/>
      <c r="D18" s="1"/>
      <c r="E18" s="1">
        <v>12130255</v>
      </c>
      <c r="F18" s="1"/>
      <c r="G18" s="1"/>
      <c r="H18" s="1"/>
      <c r="I18" s="1">
        <v>12130255</v>
      </c>
    </row>
    <row r="19" spans="1:9" x14ac:dyDescent="0.25">
      <c r="A19" s="3" t="s">
        <v>18</v>
      </c>
      <c r="B19" s="1"/>
      <c r="C19" s="1"/>
      <c r="D19" s="1"/>
      <c r="E19" s="1">
        <v>18570972</v>
      </c>
      <c r="F19" s="1"/>
      <c r="G19" s="1"/>
      <c r="H19" s="1"/>
      <c r="I19" s="1">
        <v>18570972</v>
      </c>
    </row>
    <row r="20" spans="1:9" x14ac:dyDescent="0.25">
      <c r="A20" s="3" t="s">
        <v>20</v>
      </c>
      <c r="B20" s="1"/>
      <c r="C20" s="1"/>
      <c r="D20" s="1"/>
      <c r="E20" s="1">
        <v>16793781</v>
      </c>
      <c r="F20" s="1"/>
      <c r="G20" s="1"/>
      <c r="H20" s="1"/>
      <c r="I20" s="1">
        <v>16793781</v>
      </c>
    </row>
    <row r="21" spans="1:9" x14ac:dyDescent="0.25">
      <c r="A21" s="3" t="s">
        <v>33</v>
      </c>
      <c r="B21" s="1"/>
      <c r="C21" s="1"/>
      <c r="D21" s="1"/>
      <c r="E21" s="1">
        <v>13742947</v>
      </c>
      <c r="F21" s="1"/>
      <c r="G21" s="1"/>
      <c r="H21" s="1"/>
      <c r="I21" s="1">
        <v>13742947</v>
      </c>
    </row>
    <row r="22" spans="1:9" x14ac:dyDescent="0.25">
      <c r="A22" s="3" t="s">
        <v>16</v>
      </c>
      <c r="B22" s="1"/>
      <c r="C22" s="1"/>
      <c r="D22" s="1"/>
      <c r="E22" s="1">
        <v>13252474</v>
      </c>
      <c r="F22" s="1"/>
      <c r="G22" s="1"/>
      <c r="H22" s="1"/>
      <c r="I22" s="1">
        <v>13252474</v>
      </c>
    </row>
    <row r="23" spans="1:9" x14ac:dyDescent="0.25">
      <c r="A23" s="3" t="s">
        <v>23</v>
      </c>
      <c r="B23" s="1"/>
      <c r="C23" s="1"/>
      <c r="D23" s="1"/>
      <c r="E23" s="1"/>
      <c r="F23" s="1">
        <v>11132588</v>
      </c>
      <c r="G23" s="1"/>
      <c r="H23" s="1"/>
      <c r="I23" s="1">
        <v>11132588</v>
      </c>
    </row>
    <row r="24" spans="1:9" x14ac:dyDescent="0.25">
      <c r="A24" s="3" t="s">
        <v>69</v>
      </c>
      <c r="B24" s="1"/>
      <c r="C24" s="1"/>
      <c r="D24" s="1"/>
      <c r="E24" s="1"/>
      <c r="F24" s="1">
        <v>10242033</v>
      </c>
      <c r="G24" s="1"/>
      <c r="H24" s="1"/>
      <c r="I24" s="1">
        <v>10242033</v>
      </c>
    </row>
    <row r="25" spans="1:9" x14ac:dyDescent="0.25">
      <c r="A25" s="3" t="s">
        <v>60</v>
      </c>
      <c r="B25" s="1"/>
      <c r="C25" s="1"/>
      <c r="D25" s="1"/>
      <c r="E25" s="1"/>
      <c r="F25" s="1">
        <v>9039059</v>
      </c>
      <c r="G25" s="1"/>
      <c r="H25" s="1"/>
      <c r="I25" s="1">
        <v>9039059</v>
      </c>
    </row>
    <row r="26" spans="1:9" x14ac:dyDescent="0.25">
      <c r="A26" s="3" t="s">
        <v>25</v>
      </c>
      <c r="B26" s="1"/>
      <c r="C26" s="1"/>
      <c r="D26" s="1"/>
      <c r="E26" s="1"/>
      <c r="F26" s="1">
        <v>7990991</v>
      </c>
      <c r="G26" s="1"/>
      <c r="H26" s="1"/>
      <c r="I26" s="1">
        <v>7990991</v>
      </c>
    </row>
    <row r="27" spans="1:9" x14ac:dyDescent="0.25">
      <c r="A27" s="3" t="s">
        <v>22</v>
      </c>
      <c r="B27" s="1"/>
      <c r="C27" s="1"/>
      <c r="D27" s="1"/>
      <c r="E27" s="1"/>
      <c r="F27" s="1">
        <v>7669868</v>
      </c>
      <c r="G27" s="1"/>
      <c r="H27" s="1"/>
      <c r="I27" s="1">
        <v>7669868</v>
      </c>
    </row>
    <row r="28" spans="1:9" x14ac:dyDescent="0.25">
      <c r="A28" s="3" t="s">
        <v>75</v>
      </c>
      <c r="B28" s="1"/>
      <c r="C28" s="1"/>
      <c r="D28" s="1"/>
      <c r="E28" s="1"/>
      <c r="F28" s="1"/>
      <c r="G28" s="1">
        <v>5840746</v>
      </c>
      <c r="H28" s="1"/>
      <c r="I28" s="1">
        <v>5840746</v>
      </c>
    </row>
    <row r="29" spans="1:9" x14ac:dyDescent="0.25">
      <c r="A29" s="3" t="s">
        <v>68</v>
      </c>
      <c r="B29" s="1"/>
      <c r="C29" s="1"/>
      <c r="D29" s="1"/>
      <c r="E29" s="1"/>
      <c r="F29" s="1"/>
      <c r="G29" s="1">
        <v>4528248</v>
      </c>
      <c r="H29" s="1"/>
      <c r="I29" s="1">
        <v>4528248</v>
      </c>
    </row>
    <row r="30" spans="1:9" x14ac:dyDescent="0.25">
      <c r="A30" s="3" t="s">
        <v>70</v>
      </c>
      <c r="B30" s="1"/>
      <c r="C30" s="1"/>
      <c r="D30" s="1"/>
      <c r="E30" s="1"/>
      <c r="F30" s="1"/>
      <c r="G30" s="1">
        <v>3175435</v>
      </c>
      <c r="H30" s="1"/>
      <c r="I30" s="1">
        <v>3175435</v>
      </c>
    </row>
    <row r="31" spans="1:9" x14ac:dyDescent="0.25">
      <c r="A31" s="3" t="s">
        <v>88</v>
      </c>
      <c r="B31" s="1"/>
      <c r="C31" s="1"/>
      <c r="D31" s="1"/>
      <c r="E31" s="1"/>
      <c r="F31" s="1"/>
      <c r="G31" s="1">
        <v>2551064</v>
      </c>
      <c r="H31" s="1"/>
      <c r="I31" s="1">
        <v>2551064</v>
      </c>
    </row>
    <row r="32" spans="1:9" x14ac:dyDescent="0.25">
      <c r="A32" s="3" t="s">
        <v>38</v>
      </c>
      <c r="B32" s="1"/>
      <c r="C32" s="1"/>
      <c r="D32" s="1"/>
      <c r="E32" s="1"/>
      <c r="F32" s="1"/>
      <c r="G32" s="1">
        <v>2187323</v>
      </c>
      <c r="H32" s="1"/>
      <c r="I32" s="1">
        <v>2187323</v>
      </c>
    </row>
    <row r="33" spans="1:9" x14ac:dyDescent="0.25">
      <c r="A33" s="3" t="s">
        <v>35</v>
      </c>
      <c r="B33" s="1"/>
      <c r="C33" s="1"/>
      <c r="D33" s="1"/>
      <c r="E33" s="1"/>
      <c r="F33" s="1"/>
      <c r="G33" s="1"/>
      <c r="H33" s="1">
        <v>1808763</v>
      </c>
      <c r="I33" s="1">
        <v>1808763</v>
      </c>
    </row>
    <row r="34" spans="1:9" x14ac:dyDescent="0.25">
      <c r="A34" s="3" t="s">
        <v>90</v>
      </c>
      <c r="B34" s="1"/>
      <c r="C34" s="1"/>
      <c r="D34" s="1"/>
      <c r="E34" s="1"/>
      <c r="F34" s="1"/>
      <c r="G34" s="1"/>
      <c r="H34" s="1">
        <v>1729627</v>
      </c>
      <c r="I34" s="1">
        <v>1729627</v>
      </c>
    </row>
    <row r="35" spans="1:9" x14ac:dyDescent="0.25">
      <c r="A35" s="3" t="s">
        <v>77</v>
      </c>
      <c r="B35" s="1"/>
      <c r="C35" s="1"/>
      <c r="D35" s="1"/>
      <c r="E35" s="1"/>
      <c r="F35" s="1"/>
      <c r="G35" s="1"/>
      <c r="H35" s="1">
        <v>832193</v>
      </c>
      <c r="I35" s="1">
        <v>832193</v>
      </c>
    </row>
    <row r="36" spans="1:9" x14ac:dyDescent="0.25">
      <c r="A36" s="3" t="s">
        <v>87</v>
      </c>
      <c r="B36" s="1"/>
      <c r="C36" s="1"/>
      <c r="D36" s="1"/>
      <c r="E36" s="1"/>
      <c r="F36" s="1"/>
      <c r="G36" s="1"/>
      <c r="H36" s="1">
        <v>1390628</v>
      </c>
      <c r="I36" s="1">
        <v>1390628</v>
      </c>
    </row>
    <row r="37" spans="1:9" x14ac:dyDescent="0.25">
      <c r="A37" s="3" t="s">
        <v>93</v>
      </c>
      <c r="B37" s="1"/>
      <c r="C37" s="1"/>
      <c r="D37" s="1"/>
      <c r="E37" s="1"/>
      <c r="F37" s="1"/>
      <c r="G37" s="1"/>
      <c r="H37" s="1">
        <v>701515</v>
      </c>
      <c r="I37" s="1">
        <v>701515</v>
      </c>
    </row>
    <row r="38" spans="1:9" x14ac:dyDescent="0.25">
      <c r="A38" s="3" t="s">
        <v>120</v>
      </c>
      <c r="B38" s="1">
        <v>114774099</v>
      </c>
      <c r="C38" s="1">
        <v>161308549</v>
      </c>
      <c r="D38" s="1">
        <v>110120710</v>
      </c>
      <c r="E38" s="1">
        <v>74490429</v>
      </c>
      <c r="F38" s="1">
        <v>46074539</v>
      </c>
      <c r="G38" s="1">
        <v>18282816</v>
      </c>
      <c r="H38" s="1">
        <v>6462726</v>
      </c>
      <c r="I38" s="1">
        <v>531513868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A7D5E3-8FCD-44BD-A14E-EDF4D1379480}">
  <dimension ref="A1:E5"/>
  <sheetViews>
    <sheetView workbookViewId="0">
      <selection activeCell="E16" sqref="E16"/>
    </sheetView>
  </sheetViews>
  <sheetFormatPr defaultRowHeight="15" x14ac:dyDescent="0.25"/>
  <cols>
    <col min="1" max="1" width="14.85546875" bestFit="1" customWidth="1"/>
    <col min="2" max="2" width="18.7109375" bestFit="1" customWidth="1"/>
    <col min="4" max="4" width="14" customWidth="1"/>
    <col min="5" max="5" width="14.7109375" customWidth="1"/>
  </cols>
  <sheetData>
    <row r="1" spans="1:5" x14ac:dyDescent="0.25">
      <c r="A1" s="2" t="s">
        <v>124</v>
      </c>
      <c r="B1" t="s">
        <v>127</v>
      </c>
      <c r="D1" t="s">
        <v>128</v>
      </c>
      <c r="E1" t="s">
        <v>129</v>
      </c>
    </row>
    <row r="2" spans="1:5" x14ac:dyDescent="0.25">
      <c r="A2" s="3" t="s">
        <v>3</v>
      </c>
      <c r="B2" s="1">
        <v>153541418.21059889</v>
      </c>
      <c r="D2" s="3" t="s">
        <v>3</v>
      </c>
      <c r="E2" s="1">
        <f>GETPIVOTDATA("[Measures].[Sum of total_pymnt]",$A$1,"[Finance_1].[verification_status]","[Finance_1].[verification_status].&amp;[Not Verified]")</f>
        <v>153541418.21059889</v>
      </c>
    </row>
    <row r="3" spans="1:5" x14ac:dyDescent="0.25">
      <c r="A3" s="3" t="s">
        <v>11</v>
      </c>
      <c r="B3" s="1">
        <v>109270668.20195201</v>
      </c>
      <c r="D3" s="3" t="s">
        <v>12</v>
      </c>
      <c r="E3">
        <f>SUM(GETPIVOTDATA("[Measures].[Sum of total_pymnt]",$A$1,"[Finance_1].[verification_status]","[Finance_1].[verification_status].&amp;[Source Verified]"),GETPIVOTDATA("[Measures].[Sum of total_pymnt]",$A$1,"[Finance_1].[verification_status]","[Finance_1].[verification_status].&amp;[Verified]"))</f>
        <v>329162975.7127887</v>
      </c>
    </row>
    <row r="4" spans="1:5" x14ac:dyDescent="0.25">
      <c r="A4" s="3" t="s">
        <v>12</v>
      </c>
      <c r="B4" s="1">
        <v>219892307.51083666</v>
      </c>
    </row>
    <row r="5" spans="1:5" x14ac:dyDescent="0.25">
      <c r="A5" s="3" t="s">
        <v>120</v>
      </c>
      <c r="B5" s="1">
        <v>482704393.92338878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DB98DD-A072-47D1-8B4E-9C1A1493D8BB}">
  <dimension ref="A2:E54"/>
  <sheetViews>
    <sheetView workbookViewId="0">
      <selection activeCell="N7" sqref="N7"/>
    </sheetView>
  </sheetViews>
  <sheetFormatPr defaultRowHeight="15" x14ac:dyDescent="0.25"/>
  <cols>
    <col min="1" max="1" width="25.28515625" bestFit="1" customWidth="1"/>
    <col min="2" max="2" width="16.28515625" bestFit="1" customWidth="1"/>
    <col min="3" max="3" width="7.7109375" bestFit="1" customWidth="1"/>
    <col min="4" max="4" width="9.5703125" bestFit="1" customWidth="1"/>
    <col min="5" max="5" width="11.28515625" bestFit="1" customWidth="1"/>
  </cols>
  <sheetData>
    <row r="2" spans="1:5" x14ac:dyDescent="0.25">
      <c r="A2" s="2" t="s">
        <v>130</v>
      </c>
      <c r="B2" s="2" t="s">
        <v>119</v>
      </c>
    </row>
    <row r="3" spans="1:5" x14ac:dyDescent="0.25">
      <c r="A3" s="2" t="s">
        <v>124</v>
      </c>
      <c r="B3" t="s">
        <v>91</v>
      </c>
      <c r="C3" t="s">
        <v>92</v>
      </c>
      <c r="D3" t="s">
        <v>4</v>
      </c>
      <c r="E3" t="s">
        <v>120</v>
      </c>
    </row>
    <row r="4" spans="1:5" x14ac:dyDescent="0.25">
      <c r="A4" s="3" t="s">
        <v>94</v>
      </c>
      <c r="B4" s="1">
        <v>15</v>
      </c>
      <c r="C4" s="1">
        <v>2</v>
      </c>
      <c r="D4" s="1">
        <v>63</v>
      </c>
      <c r="E4" s="1">
        <v>80</v>
      </c>
    </row>
    <row r="5" spans="1:5" x14ac:dyDescent="0.25">
      <c r="A5" s="3" t="s">
        <v>46</v>
      </c>
      <c r="B5" s="1">
        <v>54</v>
      </c>
      <c r="C5" s="1">
        <v>17</v>
      </c>
      <c r="D5" s="1">
        <v>381</v>
      </c>
      <c r="E5" s="1">
        <v>452</v>
      </c>
    </row>
    <row r="6" spans="1:5" x14ac:dyDescent="0.25">
      <c r="A6" s="3" t="s">
        <v>84</v>
      </c>
      <c r="B6" s="1">
        <v>27</v>
      </c>
      <c r="C6" s="1">
        <v>10</v>
      </c>
      <c r="D6" s="1">
        <v>208</v>
      </c>
      <c r="E6" s="1">
        <v>245</v>
      </c>
    </row>
    <row r="7" spans="1:5" x14ac:dyDescent="0.25">
      <c r="A7" s="3" t="s">
        <v>41</v>
      </c>
      <c r="B7" s="1">
        <v>123</v>
      </c>
      <c r="C7" s="1">
        <v>30</v>
      </c>
      <c r="D7" s="1">
        <v>726</v>
      </c>
      <c r="E7" s="1">
        <v>879</v>
      </c>
    </row>
    <row r="8" spans="1:5" x14ac:dyDescent="0.25">
      <c r="A8" s="3" t="s">
        <v>6</v>
      </c>
      <c r="B8" s="1">
        <v>1124</v>
      </c>
      <c r="C8" s="1">
        <v>150</v>
      </c>
      <c r="D8" s="1">
        <v>5823</v>
      </c>
      <c r="E8" s="1">
        <v>7097</v>
      </c>
    </row>
    <row r="9" spans="1:5" x14ac:dyDescent="0.25">
      <c r="A9" s="3" t="s">
        <v>67</v>
      </c>
      <c r="B9" s="1">
        <v>98</v>
      </c>
      <c r="C9" s="1">
        <v>26</v>
      </c>
      <c r="D9" s="1">
        <v>668</v>
      </c>
      <c r="E9" s="1">
        <v>792</v>
      </c>
    </row>
    <row r="10" spans="1:5" x14ac:dyDescent="0.25">
      <c r="A10" s="3" t="s">
        <v>51</v>
      </c>
      <c r="B10" s="1">
        <v>94</v>
      </c>
      <c r="C10" s="1">
        <v>25</v>
      </c>
      <c r="D10" s="1">
        <v>632</v>
      </c>
      <c r="E10" s="1">
        <v>751</v>
      </c>
    </row>
    <row r="11" spans="1:5" x14ac:dyDescent="0.25">
      <c r="A11" s="3" t="s">
        <v>72</v>
      </c>
      <c r="B11" s="1">
        <v>15</v>
      </c>
      <c r="C11" s="1">
        <v>3</v>
      </c>
      <c r="D11" s="1">
        <v>196</v>
      </c>
      <c r="E11" s="1">
        <v>214</v>
      </c>
    </row>
    <row r="12" spans="1:5" x14ac:dyDescent="0.25">
      <c r="A12" s="3" t="s">
        <v>82</v>
      </c>
      <c r="B12" s="1">
        <v>12</v>
      </c>
      <c r="C12" s="1">
        <v>1</v>
      </c>
      <c r="D12" s="1">
        <v>101</v>
      </c>
      <c r="E12" s="1">
        <v>114</v>
      </c>
    </row>
    <row r="13" spans="1:5" x14ac:dyDescent="0.25">
      <c r="A13" s="3" t="s">
        <v>47</v>
      </c>
      <c r="B13" s="1">
        <v>504</v>
      </c>
      <c r="C13" s="1">
        <v>85</v>
      </c>
      <c r="D13" s="1">
        <v>2277</v>
      </c>
      <c r="E13" s="1">
        <v>2866</v>
      </c>
    </row>
    <row r="14" spans="1:5" x14ac:dyDescent="0.25">
      <c r="A14" s="3" t="s">
        <v>56</v>
      </c>
      <c r="B14" s="1">
        <v>215</v>
      </c>
      <c r="C14" s="1">
        <v>39</v>
      </c>
      <c r="D14" s="1">
        <v>1144</v>
      </c>
      <c r="E14" s="1">
        <v>1398</v>
      </c>
    </row>
    <row r="15" spans="1:5" x14ac:dyDescent="0.25">
      <c r="A15" s="3" t="s">
        <v>50</v>
      </c>
      <c r="B15" s="1">
        <v>28</v>
      </c>
      <c r="C15" s="1">
        <v>8</v>
      </c>
      <c r="D15" s="1">
        <v>138</v>
      </c>
      <c r="E15" s="1">
        <v>174</v>
      </c>
    </row>
    <row r="16" spans="1:5" x14ac:dyDescent="0.25">
      <c r="A16" s="3" t="s">
        <v>116</v>
      </c>
      <c r="B16" s="1"/>
      <c r="C16" s="1"/>
      <c r="D16" s="1">
        <v>5</v>
      </c>
      <c r="E16" s="1">
        <v>5</v>
      </c>
    </row>
    <row r="17" spans="1:5" x14ac:dyDescent="0.25">
      <c r="A17" s="3" t="s">
        <v>112</v>
      </c>
      <c r="B17" s="1">
        <v>1</v>
      </c>
      <c r="C17" s="1"/>
      <c r="D17" s="1">
        <v>5</v>
      </c>
      <c r="E17" s="1">
        <v>6</v>
      </c>
    </row>
    <row r="18" spans="1:5" x14ac:dyDescent="0.25">
      <c r="A18" s="3" t="s">
        <v>48</v>
      </c>
      <c r="B18" s="1">
        <v>197</v>
      </c>
      <c r="C18" s="1">
        <v>47</v>
      </c>
      <c r="D18" s="1">
        <v>1281</v>
      </c>
      <c r="E18" s="1">
        <v>1525</v>
      </c>
    </row>
    <row r="19" spans="1:5" x14ac:dyDescent="0.25">
      <c r="A19" s="3" t="s">
        <v>117</v>
      </c>
      <c r="B19" s="1"/>
      <c r="C19" s="1"/>
      <c r="D19" s="1">
        <v>9</v>
      </c>
      <c r="E19" s="1">
        <v>9</v>
      </c>
    </row>
    <row r="20" spans="1:5" x14ac:dyDescent="0.25">
      <c r="A20" s="3" t="s">
        <v>66</v>
      </c>
      <c r="B20" s="1">
        <v>31</v>
      </c>
      <c r="C20" s="1">
        <v>16</v>
      </c>
      <c r="D20" s="1">
        <v>224</v>
      </c>
      <c r="E20" s="1">
        <v>271</v>
      </c>
    </row>
    <row r="21" spans="1:5" x14ac:dyDescent="0.25">
      <c r="A21" s="3" t="s">
        <v>80</v>
      </c>
      <c r="B21" s="1">
        <v>45</v>
      </c>
      <c r="C21" s="1">
        <v>14</v>
      </c>
      <c r="D21" s="1">
        <v>266</v>
      </c>
      <c r="E21" s="1">
        <v>325</v>
      </c>
    </row>
    <row r="22" spans="1:5" x14ac:dyDescent="0.25">
      <c r="A22" s="3" t="s">
        <v>78</v>
      </c>
      <c r="B22" s="1">
        <v>53</v>
      </c>
      <c r="C22" s="1">
        <v>9</v>
      </c>
      <c r="D22" s="1">
        <v>374</v>
      </c>
      <c r="E22" s="1">
        <v>436</v>
      </c>
    </row>
    <row r="23" spans="1:5" x14ac:dyDescent="0.25">
      <c r="A23" s="3" t="s">
        <v>49</v>
      </c>
      <c r="B23" s="1">
        <v>159</v>
      </c>
      <c r="C23" s="1">
        <v>43</v>
      </c>
      <c r="D23" s="1">
        <v>1138</v>
      </c>
      <c r="E23" s="1">
        <v>1340</v>
      </c>
    </row>
    <row r="24" spans="1:5" x14ac:dyDescent="0.25">
      <c r="A24" s="3" t="s">
        <v>58</v>
      </c>
      <c r="B24" s="1">
        <v>162</v>
      </c>
      <c r="C24" s="1">
        <v>26</v>
      </c>
      <c r="D24" s="1">
        <v>861</v>
      </c>
      <c r="E24" s="1">
        <v>1049</v>
      </c>
    </row>
    <row r="25" spans="1:5" x14ac:dyDescent="0.25">
      <c r="A25" s="3" t="s">
        <v>118</v>
      </c>
      <c r="B25" s="1"/>
      <c r="C25" s="1"/>
      <c r="D25" s="1">
        <v>3</v>
      </c>
      <c r="E25" s="1">
        <v>3</v>
      </c>
    </row>
    <row r="26" spans="1:5" x14ac:dyDescent="0.25">
      <c r="A26" s="3" t="s">
        <v>42</v>
      </c>
      <c r="B26" s="1">
        <v>103</v>
      </c>
      <c r="C26" s="1">
        <v>16</v>
      </c>
      <c r="D26" s="1">
        <v>601</v>
      </c>
      <c r="E26" s="1">
        <v>720</v>
      </c>
    </row>
    <row r="27" spans="1:5" x14ac:dyDescent="0.25">
      <c r="A27" s="3" t="s">
        <v>76</v>
      </c>
      <c r="B27" s="1">
        <v>81</v>
      </c>
      <c r="C27" s="1">
        <v>10</v>
      </c>
      <c r="D27" s="1">
        <v>524</v>
      </c>
      <c r="E27" s="1">
        <v>615</v>
      </c>
    </row>
    <row r="28" spans="1:5" x14ac:dyDescent="0.25">
      <c r="A28" s="3" t="s">
        <v>44</v>
      </c>
      <c r="B28" s="1">
        <v>114</v>
      </c>
      <c r="C28" s="1">
        <v>16</v>
      </c>
      <c r="D28" s="1">
        <v>556</v>
      </c>
      <c r="E28" s="1">
        <v>686</v>
      </c>
    </row>
    <row r="29" spans="1:5" x14ac:dyDescent="0.25">
      <c r="A29" s="3" t="s">
        <v>109</v>
      </c>
      <c r="B29" s="1">
        <v>2</v>
      </c>
      <c r="C29" s="1"/>
      <c r="D29" s="1">
        <v>17</v>
      </c>
      <c r="E29" s="1">
        <v>19</v>
      </c>
    </row>
    <row r="30" spans="1:5" x14ac:dyDescent="0.25">
      <c r="A30" s="3" t="s">
        <v>86</v>
      </c>
      <c r="B30" s="1">
        <v>11</v>
      </c>
      <c r="C30" s="1">
        <v>2</v>
      </c>
      <c r="D30" s="1">
        <v>72</v>
      </c>
      <c r="E30" s="1">
        <v>85</v>
      </c>
    </row>
    <row r="31" spans="1:5" x14ac:dyDescent="0.25">
      <c r="A31" s="3" t="s">
        <v>71</v>
      </c>
      <c r="B31" s="1">
        <v>114</v>
      </c>
      <c r="C31" s="1">
        <v>38</v>
      </c>
      <c r="D31" s="1">
        <v>636</v>
      </c>
      <c r="E31" s="1">
        <v>788</v>
      </c>
    </row>
    <row r="32" spans="1:5" x14ac:dyDescent="0.25">
      <c r="A32" s="3" t="s">
        <v>113</v>
      </c>
      <c r="B32" s="1">
        <v>3</v>
      </c>
      <c r="C32" s="1"/>
      <c r="D32" s="1">
        <v>2</v>
      </c>
      <c r="E32" s="1">
        <v>5</v>
      </c>
    </row>
    <row r="33" spans="1:5" x14ac:dyDescent="0.25">
      <c r="A33" s="3" t="s">
        <v>85</v>
      </c>
      <c r="B33" s="1">
        <v>25</v>
      </c>
      <c r="C33" s="1">
        <v>5</v>
      </c>
      <c r="D33" s="1">
        <v>141</v>
      </c>
      <c r="E33" s="1">
        <v>171</v>
      </c>
    </row>
    <row r="34" spans="1:5" x14ac:dyDescent="0.25">
      <c r="A34" s="3" t="s">
        <v>53</v>
      </c>
      <c r="B34" s="1">
        <v>278</v>
      </c>
      <c r="C34" s="1">
        <v>60</v>
      </c>
      <c r="D34" s="1">
        <v>1512</v>
      </c>
      <c r="E34" s="1">
        <v>1850</v>
      </c>
    </row>
    <row r="35" spans="1:5" x14ac:dyDescent="0.25">
      <c r="A35" s="3" t="s">
        <v>59</v>
      </c>
      <c r="B35" s="1">
        <v>30</v>
      </c>
      <c r="C35" s="1">
        <v>6</v>
      </c>
      <c r="D35" s="1">
        <v>153</v>
      </c>
      <c r="E35" s="1">
        <v>189</v>
      </c>
    </row>
    <row r="36" spans="1:5" x14ac:dyDescent="0.25">
      <c r="A36" s="3" t="s">
        <v>79</v>
      </c>
      <c r="B36" s="1">
        <v>108</v>
      </c>
      <c r="C36" s="1">
        <v>18</v>
      </c>
      <c r="D36" s="1">
        <v>371</v>
      </c>
      <c r="E36" s="1">
        <v>497</v>
      </c>
    </row>
    <row r="37" spans="1:5" x14ac:dyDescent="0.25">
      <c r="A37" s="3" t="s">
        <v>40</v>
      </c>
      <c r="B37" s="1">
        <v>495</v>
      </c>
      <c r="C37" s="1">
        <v>114</v>
      </c>
      <c r="D37" s="1">
        <v>3203</v>
      </c>
      <c r="E37" s="1">
        <v>3812</v>
      </c>
    </row>
    <row r="38" spans="1:5" x14ac:dyDescent="0.25">
      <c r="A38" s="3" t="s">
        <v>62</v>
      </c>
      <c r="B38" s="1">
        <v>155</v>
      </c>
      <c r="C38" s="1">
        <v>45</v>
      </c>
      <c r="D38" s="1">
        <v>1023</v>
      </c>
      <c r="E38" s="1">
        <v>1223</v>
      </c>
    </row>
    <row r="39" spans="1:5" x14ac:dyDescent="0.25">
      <c r="A39" s="3" t="s">
        <v>74</v>
      </c>
      <c r="B39" s="1">
        <v>40</v>
      </c>
      <c r="C39" s="1">
        <v>12</v>
      </c>
      <c r="D39" s="1">
        <v>247</v>
      </c>
      <c r="E39" s="1">
        <v>299</v>
      </c>
    </row>
    <row r="40" spans="1:5" x14ac:dyDescent="0.25">
      <c r="A40" s="3" t="s">
        <v>39</v>
      </c>
      <c r="B40" s="1">
        <v>71</v>
      </c>
      <c r="C40" s="1">
        <v>16</v>
      </c>
      <c r="D40" s="1">
        <v>364</v>
      </c>
      <c r="E40" s="1">
        <v>451</v>
      </c>
    </row>
    <row r="41" spans="1:5" x14ac:dyDescent="0.25">
      <c r="A41" s="3" t="s">
        <v>45</v>
      </c>
      <c r="B41" s="1">
        <v>180</v>
      </c>
      <c r="C41" s="1">
        <v>49</v>
      </c>
      <c r="D41" s="1">
        <v>1288</v>
      </c>
      <c r="E41" s="1">
        <v>1517</v>
      </c>
    </row>
    <row r="42" spans="1:5" x14ac:dyDescent="0.25">
      <c r="A42" s="3" t="s">
        <v>61</v>
      </c>
      <c r="B42" s="1">
        <v>25</v>
      </c>
      <c r="C42" s="1">
        <v>4</v>
      </c>
      <c r="D42" s="1">
        <v>169</v>
      </c>
      <c r="E42" s="1">
        <v>198</v>
      </c>
    </row>
    <row r="43" spans="1:5" x14ac:dyDescent="0.25">
      <c r="A43" s="3" t="s">
        <v>73</v>
      </c>
      <c r="B43" s="1">
        <v>66</v>
      </c>
      <c r="C43" s="1">
        <v>13</v>
      </c>
      <c r="D43" s="1">
        <v>393</v>
      </c>
      <c r="E43" s="1">
        <v>472</v>
      </c>
    </row>
    <row r="44" spans="1:5" x14ac:dyDescent="0.25">
      <c r="A44" s="3" t="s">
        <v>65</v>
      </c>
      <c r="B44" s="1">
        <v>12</v>
      </c>
      <c r="C44" s="1">
        <v>2</v>
      </c>
      <c r="D44" s="1">
        <v>50</v>
      </c>
      <c r="E44" s="1">
        <v>64</v>
      </c>
    </row>
    <row r="45" spans="1:5" x14ac:dyDescent="0.25">
      <c r="A45" s="3" t="s">
        <v>111</v>
      </c>
      <c r="B45" s="1">
        <v>2</v>
      </c>
      <c r="C45" s="1"/>
      <c r="D45" s="1">
        <v>15</v>
      </c>
      <c r="E45" s="1">
        <v>17</v>
      </c>
    </row>
    <row r="46" spans="1:5" x14ac:dyDescent="0.25">
      <c r="A46" s="3" t="s">
        <v>55</v>
      </c>
      <c r="B46" s="1">
        <v>316</v>
      </c>
      <c r="C46" s="1">
        <v>68</v>
      </c>
      <c r="D46" s="1">
        <v>2343</v>
      </c>
      <c r="E46" s="1">
        <v>2727</v>
      </c>
    </row>
    <row r="47" spans="1:5" x14ac:dyDescent="0.25">
      <c r="A47" s="3" t="s">
        <v>63</v>
      </c>
      <c r="B47" s="1">
        <v>40</v>
      </c>
      <c r="C47" s="1">
        <v>6</v>
      </c>
      <c r="D47" s="1">
        <v>212</v>
      </c>
      <c r="E47" s="1">
        <v>258</v>
      </c>
    </row>
    <row r="48" spans="1:5" x14ac:dyDescent="0.25">
      <c r="A48" s="3" t="s">
        <v>43</v>
      </c>
      <c r="B48" s="1">
        <v>177</v>
      </c>
      <c r="C48" s="1">
        <v>38</v>
      </c>
      <c r="D48" s="1">
        <v>1192</v>
      </c>
      <c r="E48" s="1">
        <v>1407</v>
      </c>
    </row>
    <row r="49" spans="1:5" x14ac:dyDescent="0.25">
      <c r="A49" s="3" t="s">
        <v>54</v>
      </c>
      <c r="B49" s="1">
        <v>6</v>
      </c>
      <c r="C49" s="1">
        <v>1</v>
      </c>
      <c r="D49" s="1">
        <v>47</v>
      </c>
      <c r="E49" s="1">
        <v>54</v>
      </c>
    </row>
    <row r="50" spans="1:5" x14ac:dyDescent="0.25">
      <c r="A50" s="3" t="s">
        <v>52</v>
      </c>
      <c r="B50" s="1">
        <v>127</v>
      </c>
      <c r="C50" s="1">
        <v>22</v>
      </c>
      <c r="D50" s="1">
        <v>691</v>
      </c>
      <c r="E50" s="1">
        <v>840</v>
      </c>
    </row>
    <row r="51" spans="1:5" x14ac:dyDescent="0.25">
      <c r="A51" s="3" t="s">
        <v>64</v>
      </c>
      <c r="B51" s="1">
        <v>63</v>
      </c>
      <c r="C51" s="1">
        <v>20</v>
      </c>
      <c r="D51" s="1">
        <v>377</v>
      </c>
      <c r="E51" s="1">
        <v>460</v>
      </c>
    </row>
    <row r="52" spans="1:5" x14ac:dyDescent="0.25">
      <c r="A52" s="3" t="s">
        <v>57</v>
      </c>
      <c r="B52" s="1">
        <v>21</v>
      </c>
      <c r="C52" s="1">
        <v>5</v>
      </c>
      <c r="D52" s="1">
        <v>151</v>
      </c>
      <c r="E52" s="1">
        <v>177</v>
      </c>
    </row>
    <row r="53" spans="1:5" x14ac:dyDescent="0.25">
      <c r="A53" s="3" t="s">
        <v>83</v>
      </c>
      <c r="B53" s="1">
        <v>4</v>
      </c>
      <c r="C53" s="1">
        <v>3</v>
      </c>
      <c r="D53" s="1">
        <v>76</v>
      </c>
      <c r="E53" s="1">
        <v>83</v>
      </c>
    </row>
    <row r="54" spans="1:5" x14ac:dyDescent="0.25">
      <c r="A54" s="3" t="s">
        <v>120</v>
      </c>
      <c r="B54" s="1">
        <v>5626</v>
      </c>
      <c r="C54" s="1">
        <v>1140</v>
      </c>
      <c r="D54" s="1">
        <v>32949</v>
      </c>
      <c r="E54" s="1">
        <v>39715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4D1558-8363-4AB3-9012-0695CE17C8EA}">
  <dimension ref="A2:K9"/>
  <sheetViews>
    <sheetView workbookViewId="0">
      <selection activeCell="A2" sqref="A2"/>
    </sheetView>
  </sheetViews>
  <sheetFormatPr defaultRowHeight="15" x14ac:dyDescent="0.25"/>
  <cols>
    <col min="1" max="1" width="21.42578125" bestFit="1" customWidth="1"/>
    <col min="2" max="2" width="16.28515625" bestFit="1" customWidth="1"/>
    <col min="3" max="10" width="5" bestFit="1" customWidth="1"/>
    <col min="11" max="12" width="11.28515625" bestFit="1" customWidth="1"/>
    <col min="13" max="13" width="6.42578125" bestFit="1" customWidth="1"/>
    <col min="14" max="14" width="6.140625" bestFit="1" customWidth="1"/>
    <col min="15" max="15" width="6.85546875" bestFit="1" customWidth="1"/>
    <col min="16" max="16" width="6.140625" bestFit="1" customWidth="1"/>
    <col min="17" max="17" width="6.42578125" bestFit="1" customWidth="1"/>
    <col min="18" max="19" width="6.7109375" bestFit="1" customWidth="1"/>
    <col min="20" max="20" width="5.85546875" bestFit="1" customWidth="1"/>
    <col min="21" max="21" width="6.7109375" bestFit="1" customWidth="1"/>
    <col min="22" max="22" width="6.28515625" bestFit="1" customWidth="1"/>
    <col min="23" max="23" width="6.140625" bestFit="1" customWidth="1"/>
    <col min="24" max="24" width="6.7109375" bestFit="1" customWidth="1"/>
    <col min="25" max="25" width="6.42578125" bestFit="1" customWidth="1"/>
    <col min="26" max="26" width="6.140625" bestFit="1" customWidth="1"/>
    <col min="27" max="27" width="6.85546875" bestFit="1" customWidth="1"/>
    <col min="28" max="28" width="6.140625" bestFit="1" customWidth="1"/>
    <col min="29" max="29" width="6.42578125" bestFit="1" customWidth="1"/>
    <col min="30" max="31" width="6.7109375" bestFit="1" customWidth="1"/>
    <col min="32" max="32" width="5.85546875" bestFit="1" customWidth="1"/>
    <col min="33" max="33" width="6.7109375" bestFit="1" customWidth="1"/>
    <col min="34" max="34" width="6.28515625" bestFit="1" customWidth="1"/>
    <col min="35" max="35" width="6.140625" bestFit="1" customWidth="1"/>
    <col min="36" max="36" width="6.7109375" bestFit="1" customWidth="1"/>
    <col min="37" max="37" width="6.42578125" bestFit="1" customWidth="1"/>
    <col min="38" max="38" width="6.140625" bestFit="1" customWidth="1"/>
    <col min="39" max="39" width="6.85546875" bestFit="1" customWidth="1"/>
    <col min="40" max="40" width="6.140625" bestFit="1" customWidth="1"/>
    <col min="41" max="41" width="6.42578125" bestFit="1" customWidth="1"/>
    <col min="42" max="43" width="6.7109375" bestFit="1" customWidth="1"/>
    <col min="44" max="44" width="5.85546875" bestFit="1" customWidth="1"/>
    <col min="45" max="45" width="6.7109375" bestFit="1" customWidth="1"/>
    <col min="46" max="46" width="6.28515625" bestFit="1" customWidth="1"/>
    <col min="47" max="47" width="6.140625" bestFit="1" customWidth="1"/>
    <col min="48" max="48" width="6.7109375" bestFit="1" customWidth="1"/>
    <col min="49" max="49" width="6.42578125" bestFit="1" customWidth="1"/>
    <col min="50" max="50" width="6.140625" bestFit="1" customWidth="1"/>
    <col min="51" max="51" width="6.85546875" bestFit="1" customWidth="1"/>
    <col min="52" max="52" width="6.140625" bestFit="1" customWidth="1"/>
    <col min="53" max="53" width="6.42578125" bestFit="1" customWidth="1"/>
    <col min="54" max="55" width="6.7109375" bestFit="1" customWidth="1"/>
    <col min="56" max="56" width="5.85546875" bestFit="1" customWidth="1"/>
    <col min="57" max="57" width="6.7109375" bestFit="1" customWidth="1"/>
    <col min="58" max="58" width="6.28515625" bestFit="1" customWidth="1"/>
    <col min="59" max="59" width="6.140625" bestFit="1" customWidth="1"/>
    <col min="60" max="60" width="6.7109375" bestFit="1" customWidth="1"/>
    <col min="61" max="61" width="6.42578125" bestFit="1" customWidth="1"/>
    <col min="62" max="62" width="6.140625" bestFit="1" customWidth="1"/>
    <col min="63" max="63" width="6.85546875" bestFit="1" customWidth="1"/>
    <col min="64" max="64" width="6.140625" bestFit="1" customWidth="1"/>
    <col min="65" max="65" width="6.42578125" bestFit="1" customWidth="1"/>
    <col min="66" max="67" width="6.7109375" bestFit="1" customWidth="1"/>
    <col min="68" max="68" width="5.85546875" bestFit="1" customWidth="1"/>
    <col min="69" max="69" width="6.7109375" bestFit="1" customWidth="1"/>
    <col min="70" max="70" width="6.28515625" bestFit="1" customWidth="1"/>
    <col min="71" max="71" width="6.140625" bestFit="1" customWidth="1"/>
    <col min="72" max="72" width="6.7109375" bestFit="1" customWidth="1"/>
    <col min="73" max="73" width="6.42578125" bestFit="1" customWidth="1"/>
    <col min="74" max="74" width="6.140625" bestFit="1" customWidth="1"/>
    <col min="75" max="75" width="6.85546875" bestFit="1" customWidth="1"/>
    <col min="76" max="76" width="6.140625" bestFit="1" customWidth="1"/>
    <col min="77" max="77" width="6.42578125" bestFit="1" customWidth="1"/>
    <col min="78" max="79" width="6.7109375" bestFit="1" customWidth="1"/>
    <col min="80" max="80" width="5.85546875" bestFit="1" customWidth="1"/>
    <col min="81" max="81" width="6.7109375" bestFit="1" customWidth="1"/>
    <col min="82" max="82" width="6.28515625" bestFit="1" customWidth="1"/>
    <col min="83" max="83" width="6.140625" bestFit="1" customWidth="1"/>
    <col min="84" max="84" width="6.7109375" bestFit="1" customWidth="1"/>
    <col min="85" max="85" width="6.42578125" bestFit="1" customWidth="1"/>
    <col min="86" max="86" width="6.140625" bestFit="1" customWidth="1"/>
    <col min="87" max="87" width="6.85546875" bestFit="1" customWidth="1"/>
    <col min="88" max="88" width="6.140625" bestFit="1" customWidth="1"/>
    <col min="89" max="89" width="6.42578125" bestFit="1" customWidth="1"/>
    <col min="90" max="91" width="6.7109375" bestFit="1" customWidth="1"/>
    <col min="92" max="92" width="5.85546875" bestFit="1" customWidth="1"/>
    <col min="93" max="93" width="6.7109375" bestFit="1" customWidth="1"/>
    <col min="94" max="94" width="6.28515625" bestFit="1" customWidth="1"/>
    <col min="95" max="95" width="6.140625" bestFit="1" customWidth="1"/>
    <col min="96" max="96" width="6.7109375" bestFit="1" customWidth="1"/>
    <col min="97" max="97" width="6.42578125" bestFit="1" customWidth="1"/>
    <col min="98" max="98" width="6.140625" bestFit="1" customWidth="1"/>
    <col min="99" max="99" width="6.85546875" bestFit="1" customWidth="1"/>
    <col min="100" max="100" width="6.140625" bestFit="1" customWidth="1"/>
    <col min="101" max="101" width="6.42578125" bestFit="1" customWidth="1"/>
    <col min="102" max="103" width="6.7109375" bestFit="1" customWidth="1"/>
    <col min="104" max="104" width="11.28515625" bestFit="1" customWidth="1"/>
  </cols>
  <sheetData>
    <row r="2" spans="1:11" x14ac:dyDescent="0.25">
      <c r="A2" s="2" t="s">
        <v>136</v>
      </c>
      <c r="B2" s="2" t="s">
        <v>119</v>
      </c>
    </row>
    <row r="3" spans="1:11" x14ac:dyDescent="0.25">
      <c r="A3" s="2" t="s">
        <v>124</v>
      </c>
      <c r="B3" t="s">
        <v>123</v>
      </c>
      <c r="C3" t="s">
        <v>121</v>
      </c>
      <c r="D3" t="s">
        <v>95</v>
      </c>
      <c r="E3" t="s">
        <v>115</v>
      </c>
      <c r="F3" t="s">
        <v>132</v>
      </c>
      <c r="G3" t="s">
        <v>133</v>
      </c>
      <c r="H3" t="s">
        <v>131</v>
      </c>
      <c r="I3" t="s">
        <v>134</v>
      </c>
      <c r="J3" t="s">
        <v>135</v>
      </c>
      <c r="K3" t="s">
        <v>120</v>
      </c>
    </row>
    <row r="4" spans="1:11" x14ac:dyDescent="0.25">
      <c r="A4" s="3" t="s">
        <v>81</v>
      </c>
      <c r="B4" s="1">
        <v>56</v>
      </c>
      <c r="C4" s="1">
        <v>229</v>
      </c>
      <c r="D4" s="1">
        <v>706</v>
      </c>
      <c r="E4" s="1">
        <v>2131</v>
      </c>
      <c r="F4" s="1">
        <v>3786</v>
      </c>
      <c r="G4" s="1">
        <v>4254</v>
      </c>
      <c r="H4" s="1">
        <v>4172</v>
      </c>
      <c r="I4" s="1">
        <v>1207</v>
      </c>
      <c r="J4" s="1">
        <v>1104</v>
      </c>
      <c r="K4" s="1">
        <v>17645</v>
      </c>
    </row>
    <row r="5" spans="1:11" x14ac:dyDescent="0.25">
      <c r="A5" s="3" t="s">
        <v>110</v>
      </c>
      <c r="B5" s="1"/>
      <c r="C5" s="1"/>
      <c r="D5" s="1">
        <v>2</v>
      </c>
      <c r="E5" s="1">
        <v>1</v>
      </c>
      <c r="F5" s="1"/>
      <c r="G5" s="1"/>
      <c r="H5" s="1"/>
      <c r="I5" s="1"/>
      <c r="J5" s="1"/>
      <c r="K5" s="1">
        <v>3</v>
      </c>
    </row>
    <row r="6" spans="1:11" x14ac:dyDescent="0.25">
      <c r="A6" s="3" t="s">
        <v>114</v>
      </c>
      <c r="B6" s="1"/>
      <c r="C6" s="1">
        <v>12</v>
      </c>
      <c r="D6" s="1">
        <v>16</v>
      </c>
      <c r="E6" s="1">
        <v>34</v>
      </c>
      <c r="F6" s="1">
        <v>35</v>
      </c>
      <c r="G6" s="1"/>
      <c r="H6" s="1"/>
      <c r="I6" s="1">
        <v>1</v>
      </c>
      <c r="J6" s="1"/>
      <c r="K6" s="1">
        <v>98</v>
      </c>
    </row>
    <row r="7" spans="1:11" x14ac:dyDescent="0.25">
      <c r="A7" s="3" t="s">
        <v>89</v>
      </c>
      <c r="B7" s="1">
        <v>11</v>
      </c>
      <c r="C7" s="1">
        <v>39</v>
      </c>
      <c r="D7" s="1">
        <v>185</v>
      </c>
      <c r="E7" s="1">
        <v>422</v>
      </c>
      <c r="F7" s="1">
        <v>700</v>
      </c>
      <c r="G7" s="1">
        <v>703</v>
      </c>
      <c r="H7" s="1">
        <v>673</v>
      </c>
      <c r="I7" s="1">
        <v>160</v>
      </c>
      <c r="J7" s="1">
        <v>160</v>
      </c>
      <c r="K7" s="1">
        <v>3053</v>
      </c>
    </row>
    <row r="8" spans="1:11" x14ac:dyDescent="0.25">
      <c r="A8" s="3" t="s">
        <v>2</v>
      </c>
      <c r="B8" s="1">
        <v>70</v>
      </c>
      <c r="C8" s="1">
        <v>279</v>
      </c>
      <c r="D8" s="1">
        <v>939</v>
      </c>
      <c r="E8" s="1">
        <v>2408</v>
      </c>
      <c r="F8" s="1">
        <v>4383</v>
      </c>
      <c r="G8" s="1">
        <v>4501</v>
      </c>
      <c r="H8" s="1">
        <v>4424</v>
      </c>
      <c r="I8" s="1">
        <v>1063</v>
      </c>
      <c r="J8" s="1">
        <v>780</v>
      </c>
      <c r="K8" s="1">
        <v>18847</v>
      </c>
    </row>
    <row r="9" spans="1:11" x14ac:dyDescent="0.25">
      <c r="A9" s="3" t="s">
        <v>120</v>
      </c>
      <c r="B9" s="1">
        <v>137</v>
      </c>
      <c r="C9" s="1">
        <v>559</v>
      </c>
      <c r="D9" s="1">
        <v>1848</v>
      </c>
      <c r="E9" s="1">
        <v>4996</v>
      </c>
      <c r="F9" s="1">
        <v>8904</v>
      </c>
      <c r="G9" s="1">
        <v>9458</v>
      </c>
      <c r="H9" s="1">
        <v>9269</v>
      </c>
      <c r="I9" s="1">
        <v>2431</v>
      </c>
      <c r="J9" s="1">
        <v>2044</v>
      </c>
      <c r="K9" s="1">
        <v>39646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E89AA7-BB1D-4199-9052-B1DF42022400}">
  <dimension ref="A1:O18"/>
  <sheetViews>
    <sheetView workbookViewId="0">
      <selection activeCell="Q6" sqref="Q6"/>
    </sheetView>
  </sheetViews>
  <sheetFormatPr defaultRowHeight="15" x14ac:dyDescent="0.25"/>
  <cols>
    <col min="1" max="1" width="19.5703125" bestFit="1" customWidth="1"/>
    <col min="2" max="2" width="19.85546875" bestFit="1" customWidth="1"/>
    <col min="12" max="12" width="13.28515625" customWidth="1"/>
    <col min="15" max="15" width="10.85546875" customWidth="1"/>
  </cols>
  <sheetData>
    <row r="1" spans="1:15" x14ac:dyDescent="0.25">
      <c r="A1" s="2" t="s">
        <v>124</v>
      </c>
      <c r="B1" t="s">
        <v>137</v>
      </c>
    </row>
    <row r="2" spans="1:15" x14ac:dyDescent="0.25">
      <c r="A2" s="3" t="s">
        <v>103</v>
      </c>
      <c r="B2" s="1">
        <v>10400450</v>
      </c>
      <c r="L2" t="s">
        <v>138</v>
      </c>
      <c r="O2" s="6">
        <f>GETPIVOTDATA("[Measures].[Sum of funded_amnt]",'KPI 6'!$L$2)</f>
        <v>434810325</v>
      </c>
    </row>
    <row r="3" spans="1:15" x14ac:dyDescent="0.25">
      <c r="A3" s="3" t="s">
        <v>99</v>
      </c>
      <c r="B3" s="1">
        <v>58749550</v>
      </c>
      <c r="L3" s="1">
        <v>434810325</v>
      </c>
    </row>
    <row r="4" spans="1:15" x14ac:dyDescent="0.25">
      <c r="A4" s="3" t="s">
        <v>5</v>
      </c>
      <c r="B4" s="1">
        <v>230937800</v>
      </c>
    </row>
    <row r="5" spans="1:15" x14ac:dyDescent="0.25">
      <c r="A5" s="3" t="s">
        <v>101</v>
      </c>
      <c r="B5" s="1">
        <v>2174925</v>
      </c>
      <c r="L5" t="s">
        <v>140</v>
      </c>
      <c r="O5" s="6">
        <f>GETPIVOTDATA("[Measures].[Sum of total_pymnt]",'KPI 6'!$L$5)</f>
        <v>482704393.92338878</v>
      </c>
    </row>
    <row r="6" spans="1:15" x14ac:dyDescent="0.25">
      <c r="A6" s="3" t="s">
        <v>106</v>
      </c>
      <c r="B6" s="1">
        <v>33392050</v>
      </c>
      <c r="L6" s="1">
        <v>482704393.92338878</v>
      </c>
    </row>
    <row r="7" spans="1:15" x14ac:dyDescent="0.25">
      <c r="A7" s="3" t="s">
        <v>97</v>
      </c>
      <c r="B7" s="1">
        <v>4843500</v>
      </c>
    </row>
    <row r="8" spans="1:15" x14ac:dyDescent="0.25">
      <c r="A8" s="3" t="s">
        <v>105</v>
      </c>
      <c r="B8" s="1">
        <v>17430925</v>
      </c>
      <c r="L8" t="s">
        <v>139</v>
      </c>
      <c r="O8" s="5">
        <f>GETPIVOTDATA("[Measures].[Average of int_rate]",'KPI 6'!$L$8)</f>
        <v>0.12021176574262764</v>
      </c>
    </row>
    <row r="9" spans="1:15" x14ac:dyDescent="0.25">
      <c r="A9" s="3" t="s">
        <v>100</v>
      </c>
      <c r="B9" s="1">
        <v>5615650</v>
      </c>
      <c r="L9" s="1">
        <v>0.12021176574262764</v>
      </c>
    </row>
    <row r="10" spans="1:15" x14ac:dyDescent="0.25">
      <c r="A10" s="3" t="s">
        <v>96</v>
      </c>
      <c r="B10" s="1">
        <v>3793550</v>
      </c>
    </row>
    <row r="11" spans="1:15" x14ac:dyDescent="0.25">
      <c r="A11" s="3" t="s">
        <v>104</v>
      </c>
      <c r="B11" s="1">
        <v>31517000</v>
      </c>
      <c r="L11" t="s">
        <v>141</v>
      </c>
      <c r="O11" s="7">
        <f>GETPIVOTDATA("[Measures].[Sum of out_prncp]",'KPI 6'!$L$11)</f>
        <v>2034611</v>
      </c>
    </row>
    <row r="12" spans="1:15" x14ac:dyDescent="0.25">
      <c r="A12" s="3" t="s">
        <v>108</v>
      </c>
      <c r="B12" s="1">
        <v>876425</v>
      </c>
      <c r="L12" s="1">
        <v>2034611</v>
      </c>
    </row>
    <row r="13" spans="1:15" x14ac:dyDescent="0.25">
      <c r="A13" s="3" t="s">
        <v>98</v>
      </c>
      <c r="B13" s="1">
        <v>23792875</v>
      </c>
    </row>
    <row r="14" spans="1:15" x14ac:dyDescent="0.25">
      <c r="A14" s="3" t="s">
        <v>102</v>
      </c>
      <c r="B14" s="1">
        <v>2049575</v>
      </c>
      <c r="L14" t="s">
        <v>142</v>
      </c>
      <c r="O14" s="1">
        <f>GETPIVOTDATA("[Measures].[Count of id]",'KPI 6'!$L$14)</f>
        <v>39717</v>
      </c>
    </row>
    <row r="15" spans="1:15" x14ac:dyDescent="0.25">
      <c r="A15" s="3" t="s">
        <v>107</v>
      </c>
      <c r="B15" s="1">
        <v>9236050</v>
      </c>
      <c r="L15" s="1">
        <v>39717</v>
      </c>
    </row>
    <row r="16" spans="1:15" x14ac:dyDescent="0.25">
      <c r="A16" s="3" t="s">
        <v>120</v>
      </c>
      <c r="B16" s="1">
        <v>434810325</v>
      </c>
    </row>
    <row r="17" spans="12:15" x14ac:dyDescent="0.25">
      <c r="L17" t="s">
        <v>143</v>
      </c>
      <c r="O17" s="4">
        <f>GETPIVOTDATA("[Measures].[Average of revol_util]",'KPI 6'!$L$17)</f>
        <v>0.48832152418887198</v>
      </c>
    </row>
    <row r="18" spans="12:15" x14ac:dyDescent="0.25">
      <c r="L18" s="1">
        <v>0.48832152418887198</v>
      </c>
    </row>
  </sheetData>
  <pageMargins left="0.7" right="0.7" top="0.75" bottom="0.75" header="0.3" footer="0.3"/>
  <drawing r:id="rId8"/>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CBE536-83E4-428D-9ED0-C402584927DE}">
  <sheetPr>
    <tabColor theme="7" tint="0.39997558519241921"/>
  </sheetPr>
  <dimension ref="A1"/>
  <sheetViews>
    <sheetView tabSelected="1" zoomScale="80" zoomScaleNormal="80" workbookViewId="0">
      <selection activeCell="AA18" sqref="AA18"/>
    </sheetView>
  </sheetViews>
  <sheetFormatPr defaultRowHeight="15" x14ac:dyDescent="0.25"/>
  <cols>
    <col min="22" max="22" width="1.7109375" customWidth="1"/>
    <col min="26" max="26" width="2.7109375" customWidth="1"/>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 F i n a n c e _ 1 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 C o l u m n s \ i s s u e _ d   ( Y e a r ) < / K e y > < / a : K e y > < a : V a l u e   i : t y p e = " T a b l e W i d g e t B a s e V i e w S t a t e " / > < / a : K e y V a l u e O f D i a g r a m O b j e c t K e y a n y T y p e z b w N T n L X > < a : K e y V a l u e O f D i a g r a m O b j e c t K e y a n y T y p e z b w N T n L X > < a : K e y > < K e y > C o l u m n s \ i s s u e _ d   ( Q u a r t e r ) < / K e y > < / a : K e y > < a : V a l u e   i : t y p e = " T a b l e W i d g e t B a s e V i e w S t a t e " / > < / a : K e y V a l u e O f D i a g r a m O b j e c t K e y a n y T y p e z b w N T n L X > < a : K e y V a l u e O f D i a g r a m O b j e c t K e y a n y T y p e z b w N T n L X > < a : K e y > < K e y > C o l u m n s \ i s s u e _ d   ( M o n t h   I n d e x ) < / K e y > < / a : K e y > < a : V a l u e   i : t y p e = " T a b l e W i d g e t B a s e V i e w S t a t e " / > < / a : K e y V a l u e O f D i a g r a m O b j e c t K e y a n y T y p e z b w N T n L X > < a : K e y V a l u e O f D i a g r a m O b j e c t K e y a n y T y p e z b w N T n L X > < a : K e y > < K e y > C o l u m n s \ i s s u e _ d 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T a b l e O r d e r " > < C u s t o m C o n t e n t > < ! [ C D A T A [ F i n a n c e _ 1 _ 0 0 0 e f 5 7 c - a f b 7 - 4 c 0 6 - a 4 6 e - 4 0 6 7 8 4 0 9 b c c 4 , F i n a n c e _ 2 _ 3 5 1 c 3 e 7 7 - 9 d a f - 4 7 3 1 - b a f f - 1 b 2 e e e 0 3 c 4 8 b ] ] > < / 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 F i n a n c e _ 1 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 l o a n _ a m n t < / K e y > < / D i a g r a m O b j e c t K e y > < D i a g r a m O b j e c t K e y > < K e y > M e a s u r e s \ S u m   o f   l o a n _ a m n t \ T a g I n f o \ F o r m u l a < / K e y > < / D i a g r a m O b j e c t K e y > < D i a g r a m O b j e c t K e y > < K e y > M e a s u r e s \ S u m   o f   l o a n _ a m n t \ T a g I n f o \ V a l u e < / K e y > < / D i a g r a m O b j e c t K e y > < D i a g r a m O b j e c t K e y > < K e y > M e a s u r e s \ C o u n t   o f   l o a n _ s t a t u s < / K e y > < / D i a g r a m O b j e c t K e y > < D i a g r a m O b j e c t K e y > < K e y > M e a s u r e s \ C o u n t   o f   l o a n _ s t a t u s \ T a g I n f o \ F o r m u l a < / K e y > < / D i a g r a m O b j e c t K e y > < D i a g r a m O b j e c t K e y > < K e y > M e a s u r e s \ C o u n t   o f   l o a n _ s t a t u s \ T a g I n f o \ V a l u e < / K e y > < / D i a g r a m O b j e c t K e y > < D i a g r a m O b j e c t K e y > < K e y > M e a s u r e s \ S u m   o f   f u n d e d _ a m n t < / K e y > < / D i a g r a m O b j e c t K e y > < D i a g r a m O b j e c t K e y > < K e y > M e a s u r e s \ S u m   o f   f u n d e d _ a m n t \ T a g I n f o \ F o r m u l a < / K e y > < / D i a g r a m O b j e c t K e y > < D i a g r a m O b j e c t K e y > < K e y > M e a s u r e s \ S u m   o f   f u n d e d _ a m n t \ T a g I n f o \ V a l u e < / K e y > < / D i a g r a m O b j e c t K e y > < D i a g r a m O b j e c t K e y > < K e y > M e a s u r e s \ S u m   o f   i n t _ r a t e < / K e y > < / D i a g r a m O b j e c t K e y > < D i a g r a m O b j e c t K e y > < K e y > M e a s u r e s \ S u m   o f   i n t _ r a t e \ T a g I n f o \ F o r m u l a < / K e y > < / D i a g r a m O b j e c t K e y > < D i a g r a m O b j e c t K e y > < K e y > M e a s u r e s \ S u m   o f   i n t _ r a t e \ T a g I n f o \ V a l u e < / K e y > < / D i a g r a m O b j e c t K e y > < D i a g r a m O b j e c t K e y > < K e y > M e a s u r e s \ A v e r a g e   o f   i n t _ r a t e < / K e y > < / D i a g r a m O b j e c t K e y > < D i a g r a m O b j e c t K e y > < K e y > M e a s u r e s \ A v e r a g e   o f   i n t _ r a t e \ T a g I n f o \ F o r m u l a < / K e y > < / D i a g r a m O b j e c t K e y > < D i a g r a m O b j e c t K e y > < K e y > M e a s u r e s \ A v e r a g e   o f   i n t _ r a t e \ T a g I n f o \ V a l u e < / K e y > < / D i a g r a m O b j e c t K e y > < D i a g r a m O b j e c t K e y > < K e y > M e a s u r e s \ S u m   o f   m e m b e r _ i d < / K e y > < / D i a g r a m O b j e c t K e y > < D i a g r a m O b j e c t K e y > < K e y > M e a s u r e s \ S u m   o f   m e m b e r _ i d \ T a g I n f o \ F o r m u l a < / K e y > < / D i a g r a m O b j e c t K e y > < D i a g r a m O b j e c t K e y > < K e y > M e a s u r e s \ S u m   o f   m e m b e r _ i d \ T a g I n f o \ V a l u e < / K e y > < / D i a g r a m O b j e c t K e y > < D i a g r a m O b j e c t K e y > < K e y > M e a s u r e s \ S u m   o f   i d < / K e y > < / D i a g r a m O b j e c t K e y > < D i a g r a m O b j e c t K e y > < K e y > M e a s u r e s \ S u m   o f   i d \ T a g I n f o \ F o r m u l a < / K e y > < / D i a g r a m O b j e c t K e y > < D i a g r a m O b j e c t K e y > < K e y > M e a s u r e s \ S u m   o f   i d \ T a g I n f o \ V a l u e < / K e y > < / D i a g r a m O b j e c t K e y > < D i a g r a m O b j e c t K e y > < K e y > M e a s u r e s \ C o u n t   o f   i d < / K e y > < / D i a g r a m O b j e c t K e y > < D i a g r a m O b j e c t K e y > < K e y > M e a s u r e s \ C o u n t   o f   i d \ T a g I n f o \ F o r m u l a < / K e y > < / D i a g r a m O b j e c t K e y > < D i a g r a m O b j e c t K e y > < K e y > M e a s u r e s \ C o u n t   o f   i d \ T a g I n f o \ V a l u e 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 C o l u m n s \ i s s u e _ d   ( Y e a r ) < / K e y > < / D i a g r a m O b j e c t K e y > < D i a g r a m O b j e c t K e y > < K e y > C o l u m n s \ i s s u e _ d   ( Q u a r t e r ) < / K e y > < / D i a g r a m O b j e c t K e y > < D i a g r a m O b j e c t K e y > < K e y > C o l u m n s \ i s s u e _ d   ( M o n t h   I n d e x ) < / K e y > < / D i a g r a m O b j e c t K e y > < D i a g r a m O b j e c t K e y > < K e y > C o l u m n s \ i s s u e _ d   ( M o n t h ) < / 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D i a g r a m O b j e c t K e y > < K e y > L i n k s \ & l t ; C o l u m n s \ C o u n t   o f   l o a n _ s t a t u s & g t ; - & l t ; M e a s u r e s \ l o a n _ s t a t u s & g t ; < / K e y > < / D i a g r a m O b j e c t K e y > < D i a g r a m O b j e c t K e y > < K e y > L i n k s \ & l t ; C o l u m n s \ C o u n t   o f   l o a n _ s t a t u s & g t ; - & l t ; M e a s u r e s \ l o a n _ s t a t u s & g t ; \ C O L U M N < / K e y > < / D i a g r a m O b j e c t K e y > < D i a g r a m O b j e c t K e y > < K e y > L i n k s \ & l t ; C o l u m n s \ C o u n t   o f   l o a n _ s t a t u s & g t ; - & l t ; M e a s u r e s \ l o a n _ s t a t u s & g t ; \ M E A S U R E < / K e y > < / D i a g r a m O b j e c t K e y > < D i a g r a m O b j e c t K e y > < K e y > L i n k s \ & l t ; C o l u m n s \ S u m   o f   f u n d e d _ a m n t & g t ; - & l t ; M e a s u r e s \ f u n d e d _ a m n t & g t ; < / K e y > < / D i a g r a m O b j e c t K e y > < D i a g r a m O b j e c t K e y > < K e y > L i n k s \ & l t ; C o l u m n s \ S u m   o f   f u n d e d _ a m n t & g t ; - & l t ; M e a s u r e s \ f u n d e d _ a m n t & g t ; \ C O L U M N < / K e y > < / D i a g r a m O b j e c t K e y > < D i a g r a m O b j e c t K e y > < K e y > L i n k s \ & l t ; C o l u m n s \ S u m   o f   f u n d e d _ a m n t & g t ; - & l t ; M e a s u r e s \ f u n d e d _ a m n t & g t ; \ M E A S U R E < / K e y > < / D i a g r a m O b j e c t K e y > < D i a g r a m O b j e c t K e y > < K e y > L i n k s \ & l t ; C o l u m n s \ S u m   o f   i n t _ r a t e & g t ; - & l t ; M e a s u r e s \ i n t _ r a t e & g t ; < / K e y > < / D i a g r a m O b j e c t K e y > < D i a g r a m O b j e c t K e y > < K e y > L i n k s \ & l t ; C o l u m n s \ S u m   o f   i n t _ r a t e & g t ; - & l t ; M e a s u r e s \ i n t _ r a t e & g t ; \ C O L U M N < / K e y > < / D i a g r a m O b j e c t K e y > < D i a g r a m O b j e c t K e y > < K e y > L i n k s \ & l t ; C o l u m n s \ S u m   o f   i n t _ r a t e & g t ; - & l t ; M e a s u r e s \ i n t _ r a t e & g t ; \ M E A S U R E < / K e y > < / D i a g r a m O b j e c t K e y > < D i a g r a m O b j e c t K e y > < K e y > L i n k s \ & l t ; C o l u m n s \ A v e r a g e   o f   i n t _ r a t e & g t ; - & l t ; M e a s u r e s \ i n t _ r a t e & g t ; < / K e y > < / D i a g r a m O b j e c t K e y > < D i a g r a m O b j e c t K e y > < K e y > L i n k s \ & l t ; C o l u m n s \ A v e r a g e   o f   i n t _ r a t e & g t ; - & l t ; M e a s u r e s \ i n t _ r a t e & g t ; \ C O L U M N < / K e y > < / D i a g r a m O b j e c t K e y > < D i a g r a m O b j e c t K e y > < K e y > L i n k s \ & l t ; C o l u m n s \ A v e r a g e   o f   i n t _ r a t e & g t ; - & l t ; M e a s u r e s \ i n t _ r a t e & g t ; \ M E A S U R E < / K e y > < / D i a g r a m O b j e c t K e y > < D i a g r a m O b j e c t K e y > < K e y > L i n k s \ & l t ; C o l u m n s \ S u m   o f   m e m b e r _ i d & g t ; - & l t ; M e a s u r e s \ m e m b e r _ i d & g t ; < / K e y > < / D i a g r a m O b j e c t K e y > < D i a g r a m O b j e c t K e y > < K e y > L i n k s \ & l t ; C o l u m n s \ S u m   o f   m e m b e r _ i d & g t ; - & l t ; M e a s u r e s \ m e m b e r _ i d & g t ; \ C O L U M N < / K e y > < / D i a g r a m O b j e c t K e y > < D i a g r a m O b j e c t K e y > < K e y > L i n k s \ & l t ; C o l u m n s \ S u m   o f   m e m b e r _ i d & g t ; - & l t ; M e a s u r e s \ m e m b e r _ i d & g t ; \ M E A S U R E < / K e y > < / D i a g r a m O b j e c t K e y > < D i a g r a m O b j e c t K e y > < K e y > L i n k s \ & l t ; C o l u m n s \ S u m   o f   i d & g t ; - & l t ; M e a s u r e s \ i d & g t ; < / K e y > < / D i a g r a m O b j e c t K e y > < D i a g r a m O b j e c t K e y > < K e y > L i n k s \ & l t ; C o l u m n s \ S u m   o f   i d & g t ; - & l t ; M e a s u r e s \ i d & g t ; \ C O L U M N < / K e y > < / D i a g r a m O b j e c t K e y > < D i a g r a m O b j e c t K e y > < K e y > L i n k s \ & l t ; C o l u m n s \ S u m   o f   i d & g t ; - & l t ; M e a s u r e s \ i d & g t ; \ M E A S U R E < / K e y > < / D i a g r a m O b j e c t K e y > < D i a g r a m O b j e c t K e y > < K e y > L i n k s \ & l t ; C o l u m n s \ C o u n t   o f   i d & g t ; - & l t ; M e a s u r e s \ i d & g t ; < / K e y > < / D i a g r a m O b j e c t K e y > < D i a g r a m O b j e c t K e y > < K e y > L i n k s \ & l t ; C o l u m n s \ C o u n t   o f   i d & g t ; - & l t ; M e a s u r e s \ i d & g t ; \ C O L U M N < / K e y > < / D i a g r a m O b j e c t K e y > < D i a g r a m O b j e c t K e y > < K e y > L i n k s \ & l t ; C o l u m n s \ C o u n t   o f   i d & g t ; - & l t ; M e a s u r e s \ i d & g t ; \ M E A S U R E 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 M e a s u r e s \ C o u n t   o f   l o a n _ s t a t u s < / K e y > < / a : K e y > < a : V a l u e   i : t y p e = " M e a s u r e G r i d N o d e V i e w S t a t e " > < C o l u m n > 1 6 < / C o l u m n > < L a y e d O u t > t r u e < / L a y e d O u t > < W a s U I I n v i s i b l e > t r u e < / W a s U I I n v i s i b l e > < / a : V a l u e > < / a : K e y V a l u e O f D i a g r a m O b j e c t K e y a n y T y p e z b w N T n L X > < a : K e y V a l u e O f D i a g r a m O b j e c t K e y a n y T y p e z b w N T n L X > < a : K e y > < K e y > M e a s u r e s \ C o u n t   o f   l o a n _ s t a t u s \ T a g I n f o \ F o r m u l a < / K e y > < / a : K e y > < a : V a l u e   i : t y p e = " M e a s u r e G r i d V i e w S t a t e I D i a g r a m T a g A d d i t i o n a l I n f o " / > < / a : K e y V a l u e O f D i a g r a m O b j e c t K e y a n y T y p e z b w N T n L X > < a : K e y V a l u e O f D i a g r a m O b j e c t K e y a n y T y p e z b w N T n L X > < a : K e y > < K e y > M e a s u r e s \ C o u n t   o f   l o a n _ s t a t u s \ T a g I n f o \ V a l u e < / K e y > < / a : K e y > < a : V a l u e   i : t y p e = " M e a s u r e G r i d V i e w S t a t e I D i a g r a m T a g A d d i t i o n a l I n f o " / > < / a : K e y V a l u e O f D i a g r a m O b j e c t K e y a n y T y p e z b w N T n L X > < a : K e y V a l u e O f D i a g r a m O b j e c t K e y a n y T y p e z b w N T n L X > < a : K e y > < K e y > M e a s u r e s \ S u m   o f   f u n d e d _ a m n t < / K e y > < / a : K e y > < a : V a l u e   i : t y p e = " M e a s u r e G r i d N o d e V i e w S t a t e " > < C o l u m n > 3 < / C o l u m n > < L a y e d O u t > t r u e < / L a y e d O u t > < W a s U I I n v i s i b l e > t r u e < / W a s U I I n v i s i b l e > < / a : V a l u e > < / a : K e y V a l u e O f D i a g r a m O b j e c t K e y a n y T y p e z b w N T n L X > < a : K e y V a l u e O f D i a g r a m O b j e c t K e y a n y T y p e z b w N T n L X > < a : K e y > < K e y > M e a s u r e s \ S u m   o f   f u n d e d _ a m n t \ T a g I n f o \ F o r m u l a < / K e y > < / a : K e y > < a : V a l u e   i : t y p e = " M e a s u r e G r i d V i e w S t a t e I D i a g r a m T a g A d d i t i o n a l I n f o " / > < / a : K e y V a l u e O f D i a g r a m O b j e c t K e y a n y T y p e z b w N T n L X > < a : K e y V a l u e O f D i a g r a m O b j e c t K e y a n y T y p e z b w N T n L X > < a : K e y > < K e y > M e a s u r e s \ S u m   o f   f u n d e d _ a m n t \ T a g I n f o \ V a l u e < / K e y > < / a : K e y > < a : V a l u e   i : t y p e = " M e a s u r e G r i d V i e w S t a t e I D i a g r a m T a g A d d i t i o n a l I n f o " / > < / a : K e y V a l u e O f D i a g r a m O b j e c t K e y a n y T y p e z b w N T n L X > < a : K e y V a l u e O f D i a g r a m O b j e c t K e y a n y T y p e z b w N T n L X > < a : K e y > < K e y > M e a s u r e s \ S u m   o f   i n t _ r a t e < / K e y > < / a : K e y > < a : V a l u e   i : t y p e = " M e a s u r e G r i d N o d e V i e w S t a t e " > < C o l u m n > 6 < / C o l u m n > < L a y e d O u t > t r u e < / L a y e d O u t > < W a s U I I n v i s i b l e > t r u e < / W a s U I I n v i s i b l e > < / a : V a l u e > < / a : K e y V a l u e O f D i a g r a m O b j e c t K e y a n y T y p e z b w N T n L X > < a : K e y V a l u e O f D i a g r a m O b j e c t K e y a n y T y p e z b w N T n L X > < a : K e y > < K e y > M e a s u r e s \ S u m   o f   i n t _ r a t e \ T a g I n f o \ F o r m u l a < / K e y > < / a : K e y > < a : V a l u e   i : t y p e = " M e a s u r e G r i d V i e w S t a t e I D i a g r a m T a g A d d i t i o n a l I n f o " / > < / a : K e y V a l u e O f D i a g r a m O b j e c t K e y a n y T y p e z b w N T n L X > < a : K e y V a l u e O f D i a g r a m O b j e c t K e y a n y T y p e z b w N T n L X > < a : K e y > < K e y > M e a s u r e s \ S u m   o f   i n t _ r a t e \ T a g I n f o \ V a l u e < / K e y > < / a : K e y > < a : V a l u e   i : t y p e = " M e a s u r e G r i d V i e w S t a t e I D i a g r a m T a g A d d i t i o n a l I n f o " / > < / a : K e y V a l u e O f D i a g r a m O b j e c t K e y a n y T y p e z b w N T n L X > < a : K e y V a l u e O f D i a g r a m O b j e c t K e y a n y T y p e z b w N T n L X > < a : K e y > < K e y > M e a s u r e s \ A v e r a g e   o f   i n t _ r a t e < / K e y > < / a : K e y > < a : V a l u e   i : t y p e = " M e a s u r e G r i d N o d e V i e w S t a t e " > < C o l u m n > 6 < / C o l u m n > < L a y e d O u t > t r u e < / L a y e d O u t > < R o w > 1 < / R o w > < W a s U I I n v i s i b l e > t r u e < / W a s U I I n v i s i b l e > < / a : V a l u e > < / a : K e y V a l u e O f D i a g r a m O b j e c t K e y a n y T y p e z b w N T n L X > < a : K e y V a l u e O f D i a g r a m O b j e c t K e y a n y T y p e z b w N T n L X > < a : K e y > < K e y > M e a s u r e s \ A v e r a g e   o f   i n t _ r a t e \ T a g I n f o \ F o r m u l a < / K e y > < / a : K e y > < a : V a l u e   i : t y p e = " M e a s u r e G r i d V i e w S t a t e I D i a g r a m T a g A d d i t i o n a l I n f o " / > < / a : K e y V a l u e O f D i a g r a m O b j e c t K e y a n y T y p e z b w N T n L X > < a : K e y V a l u e O f D i a g r a m O b j e c t K e y a n y T y p e z b w N T n L X > < a : K e y > < K e y > M e a s u r e s \ A v e r a g e   o f   i n t _ r a t e \ T a g I n f o \ V a l u e < / K e y > < / a : K e y > < a : V a l u e   i : t y p e = " M e a s u r e G r i d V i e w S t a t e I D i a g r a m T a g A d d i t i o n a l I n f o " / > < / a : K e y V a l u e O f D i a g r a m O b j e c t K e y a n y T y p e z b w N T n L X > < a : K e y V a l u e O f D i a g r a m O b j e c t K e y a n y T y p e z b w N T n L X > < a : K e y > < K e y > M e a s u r e s \ S u m   o f   m e m b e r _ i d < / K e y > < / a : K e y > < a : V a l u e   i : t y p e = " M e a s u r e G r i d N o d e V i e w S t a t e " > < C o l u m n > 1 < / C o l u m n > < L a y e d O u t > t r u e < / L a y e d O u t > < W a s U I I n v i s i b l e > t r u e < / W a s U I I n v i s i b l e > < / a : V a l u e > < / a : K e y V a l u e O f D i a g r a m O b j e c t K e y a n y T y p e z b w N T n L X > < a : K e y V a l u e O f D i a g r a m O b j e c t K e y a n y T y p e z b w N T n L X > < a : K e y > < K e y > M e a s u r e s \ S u m   o f   m e m b e r _ i d \ T a g I n f o \ F o r m u l a < / K e y > < / a : K e y > < a : V a l u e   i : t y p e = " M e a s u r e G r i d V i e w S t a t e I D i a g r a m T a g A d d i t i o n a l I n f o " / > < / a : K e y V a l u e O f D i a g r a m O b j e c t K e y a n y T y p e z b w N T n L X > < a : K e y V a l u e O f D i a g r a m O b j e c t K e y a n y T y p e z b w N T n L X > < a : K e y > < K e y > M e a s u r e s \ S u m   o f   m e m b e r _ i d \ T a g I n f o \ V a l u e < / K e y > < / a : K e y > < a : V a l u e   i : t y p e = " M e a s u r e G r i d V i e w S t a t e I D i a g r a m T a g A d d i t i o n a l I n f o " / > < / 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 M e a s u r e s \ S u m   o f   i d \ T a g I n f o \ V a l u e < / K e y > < / a : K e y > < a : V a l u e   i : t y p e = " M e a s u r e G r i d V i e w S t a t e I D i a g r a m T a g A d d i t i o n a l I n f o " / > < / a : K e y V a l u e O f D i a g r a m O b j e c t K e y a n y T y p e z b w N T n L X > < a : K e y V a l u e O f D i a g r a m O b j e c t K e y a n y T y p e z b w N T n L X > < a : K e y > < K e y > M e a s u r e s \ C o u n t   o f   i d < / K e y > < / a : K e y > < a : V a l u e   i : t y p e = " M e a s u r e G r i d N o d e V i e w S t a t e " > < L a y e d O u t > t r u e < / L a y e d O u t > < R o w > 1 < / R o w > < W a s U I I n v i s i b l e > t r u e < / W a s U I I n v i s i b l e > < / a : V a l u e > < / a : K e y V a l u e O f D i a g r a m O b j e c t K e y a n y T y p e z b w N T n L X > < a : K e y V a l u e O f D i a g r a m O b j e c t K e y a n y T y p e z b w N T n L X > < a : K e y > < K e y > M e a s u r e s \ C o u n t   o f   i d \ T a g I n f o \ F o r m u l a < / K e y > < / a : K e y > < a : V a l u e   i : t y p e = " M e a s u r e G r i d V i e w S t a t e I D i a g r a m T a g A d d i t i o n a l I n f o " / > < / a : K e y V a l u e O f D i a g r a m O b j e c t K e y a n y T y p e z b w N T n L X > < a : K e y V a l u e O f D i a g r a m O b j e c t K e y a n y T y p e z b w N T n L X > < a : K e y > < K e y > M e a s u r e s \ C o u n t   o f   i d \ T a g I n f o \ V a l u e 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 C o l u m n s \ i s s u e _ d   ( Y e a r ) < / K e y > < / a : K e y > < a : V a l u e   i : t y p e = " M e a s u r e G r i d N o d e V i e w S t a t e " > < C o l u m n > 2 4 < / C o l u m n > < L a y e d O u t > t r u e < / L a y e d O u t > < / a : V a l u e > < / a : K e y V a l u e O f D i a g r a m O b j e c t K e y a n y T y p e z b w N T n L X > < a : K e y V a l u e O f D i a g r a m O b j e c t K e y a n y T y p e z b w N T n L X > < a : K e y > < K e y > C o l u m n s \ i s s u e _ d   ( Q u a r t e r ) < / K e y > < / a : K e y > < a : V a l u e   i : t y p e = " M e a s u r e G r i d N o d e V i e w S t a t e " > < C o l u m n > 2 5 < / C o l u m n > < L a y e d O u t > t r u e < / L a y e d O u t > < / a : V a l u e > < / a : K e y V a l u e O f D i a g r a m O b j e c t K e y a n y T y p e z b w N T n L X > < a : K e y V a l u e O f D i a g r a m O b j e c t K e y a n y T y p e z b w N T n L X > < a : K e y > < K e y > C o l u m n s \ i s s u e _ d   ( M o n t h   I n d e x ) < / K e y > < / a : K e y > < a : V a l u e   i : t y p e = " M e a s u r e G r i d N o d e V i e w S t a t e " > < C o l u m n > 2 6 < / C o l u m n > < L a y e d O u t > t r u e < / L a y e d O u t > < / a : V a l u e > < / a : K e y V a l u e O f D i a g r a m O b j e c t K e y a n y T y p e z b w N T n L X > < a : K e y V a l u e O f D i a g r a m O b j e c t K e y a n y T y p e z b w N T n L X > < a : K e y > < K e y > C o l u m n s \ i s s u e _ d   ( M o n t h ) < / K e y > < / a : K e y > < a : V a l u e   i : t y p e = " M e a s u r e G r i d N o d e V i e w S t a t e " > < C o l u m n > 2 7 < / C o l u m n > < L a y e d O u t > t r u e < / L a y e d O u t > < / a : V a l u e > < / 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a : K e y V a l u e O f D i a g r a m O b j e c t K e y a n y T y p e z b w N T n L X > < a : K e y > < K e y > L i n k s \ & l t ; C o l u m n s \ C o u n t   o f   l o a n _ s t a t u s & g t ; - & l t ; M e a s u r e s \ l o a n _ s t a t u s & g t ; < / K e y > < / a : K e y > < a : V a l u e   i : t y p e = " M e a s u r e G r i d V i e w S t a t e I D i a g r a m L i n k " / > < / a : K e y V a l u e O f D i a g r a m O b j e c t K e y a n y T y p e z b w N T n L X > < a : K e y V a l u e O f D i a g r a m O b j e c t K e y a n y T y p e z b w N T n L X > < a : K e y > < K e y > L i n k s \ & l t ; C o l u m n s \ C o u n t   o f   l o a n _ s t a t u s & g t ; - & l t ; M e a s u r e s \ l o a n _ s t a t u s & g t ; \ C O L U M N < / K e y > < / a : K e y > < a : V a l u e   i : t y p e = " M e a s u r e G r i d V i e w S t a t e I D i a g r a m L i n k E n d p o i n t " / > < / a : K e y V a l u e O f D i a g r a m O b j e c t K e y a n y T y p e z b w N T n L X > < a : K e y V a l u e O f D i a g r a m O b j e c t K e y a n y T y p e z b w N T n L X > < a : K e y > < K e y > L i n k s \ & l t ; C o l u m n s \ C o u n t   o f   l o a n _ s t a t u s & g t ; - & l t ; M e a s u r e s \ l o a n _ s t a t u s & g t ; \ M E A S U R E < / K e y > < / a : K e y > < a : V a l u e   i : t y p e = " M e a s u r e G r i d V i e w S t a t e I D i a g r a m L i n k E n d p o i n t " / > < / a : K e y V a l u e O f D i a g r a m O b j e c t K e y a n y T y p e z b w N T n L X > < a : K e y V a l u e O f D i a g r a m O b j e c t K e y a n y T y p e z b w N T n L X > < a : K e y > < K e y > L i n k s \ & l t ; C o l u m n s \ S u m   o f   f u n d e d _ a m n t & g t ; - & l t ; M e a s u r e s \ f u n d e d _ a m n t & g t ; < / K e y > < / a : K e y > < a : V a l u e   i : t y p e = " M e a s u r e G r i d V i e w S t a t e I D i a g r a m L i n k " / > < / a : K e y V a l u e O f D i a g r a m O b j e c t K e y a n y T y p e z b w N T n L X > < a : K e y V a l u e O f D i a g r a m O b j e c t K e y a n y T y p e z b w N T n L X > < a : K e y > < K e y > L i n k s \ & l t ; C o l u m n s \ S u m   o f   f u n d e d _ a m n t & g t ; - & l t ; M e a s u r e s \ f u n d e d _ a m n t & g t ; \ C O L U M N < / K e y > < / a : K e y > < a : V a l u e   i : t y p e = " M e a s u r e G r i d V i e w S t a t e I D i a g r a m L i n k E n d p o i n t " / > < / a : K e y V a l u e O f D i a g r a m O b j e c t K e y a n y T y p e z b w N T n L X > < a : K e y V a l u e O f D i a g r a m O b j e c t K e y a n y T y p e z b w N T n L X > < a : K e y > < K e y > L i n k s \ & l t ; C o l u m n s \ S u m   o f   f u n d e d _ a m n t & g t ; - & l t ; M e a s u r e s \ f u n d e d _ a m n t & g t ; \ M E A S U R E < / K e y > < / a : K e y > < a : V a l u e   i : t y p e = " M e a s u r e G r i d V i e w S t a t e I D i a g r a m L i n k E n d p o i n t " / > < / a : K e y V a l u e O f D i a g r a m O b j e c t K e y a n y T y p e z b w N T n L X > < a : K e y V a l u e O f D i a g r a m O b j e c t K e y a n y T y p e z b w N T n L X > < a : K e y > < K e y > L i n k s \ & l t ; C o l u m n s \ S u m   o f   i n t _ r a t e & g t ; - & l t ; M e a s u r e s \ i n t _ r a t e & g t ; < / K e y > < / a : K e y > < a : V a l u e   i : t y p e = " M e a s u r e G r i d V i e w S t a t e I D i a g r a m L i n k " / > < / a : K e y V a l u e O f D i a g r a m O b j e c t K e y a n y T y p e z b w N T n L X > < a : K e y V a l u e O f D i a g r a m O b j e c t K e y a n y T y p e z b w N T n L X > < a : K e y > < K e y > L i n k s \ & l t ; C o l u m n s \ S u m   o f   i n t _ r a t e & g t ; - & l t ; M e a s u r e s \ i n t _ r a t e & g t ; \ C O L U M N < / K e y > < / a : K e y > < a : V a l u e   i : t y p e = " M e a s u r e G r i d V i e w S t a t e I D i a g r a m L i n k E n d p o i n t " / > < / a : K e y V a l u e O f D i a g r a m O b j e c t K e y a n y T y p e z b w N T n L X > < a : K e y V a l u e O f D i a g r a m O b j e c t K e y a n y T y p e z b w N T n L X > < a : K e y > < K e y > L i n k s \ & l t ; C o l u m n s \ S u m   o f   i n t _ r a t e & g t ; - & l t ; M e a s u r e s \ i n t _ r a t e & g t ; \ M E A S U R E < / K e y > < / a : K e y > < a : V a l u e   i : t y p e = " M e a s u r e G r i d V i e w S t a t e I D i a g r a m L i n k E n d p o i n t " / > < / a : K e y V a l u e O f D i a g r a m O b j e c t K e y a n y T y p e z b w N T n L X > < a : K e y V a l u e O f D i a g r a m O b j e c t K e y a n y T y p e z b w N T n L X > < a : K e y > < K e y > L i n k s \ & l t ; C o l u m n s \ A v e r a g e   o f   i n t _ r a t e & g t ; - & l t ; M e a s u r e s \ i n t _ r a t e & g t ; < / K e y > < / a : K e y > < a : V a l u e   i : t y p e = " M e a s u r e G r i d V i e w S t a t e I D i a g r a m L i n k " / > < / a : K e y V a l u e O f D i a g r a m O b j e c t K e y a n y T y p e z b w N T n L X > < a : K e y V a l u e O f D i a g r a m O b j e c t K e y a n y T y p e z b w N T n L X > < a : K e y > < K e y > L i n k s \ & l t ; C o l u m n s \ A v e r a g e   o f   i n t _ r a t e & g t ; - & l t ; M e a s u r e s \ i n t _ r a t e & g t ; \ C O L U M N < / K e y > < / a : K e y > < a : V a l u e   i : t y p e = " M e a s u r e G r i d V i e w S t a t e I D i a g r a m L i n k E n d p o i n t " / > < / a : K e y V a l u e O f D i a g r a m O b j e c t K e y a n y T y p e z b w N T n L X > < a : K e y V a l u e O f D i a g r a m O b j e c t K e y a n y T y p e z b w N T n L X > < a : K e y > < K e y > L i n k s \ & l t ; C o l u m n s \ A v e r a g e   o f   i n t _ r a t e & g t ; - & l t ; M e a s u r e s \ i n t _ r a t e & g t ; \ M E A S U R E < / K e y > < / a : K e y > < a : V a l u e   i : t y p e = " M e a s u r e G r i d V i e w S t a t e I D i a g r a m L i n k E n d p o i n t " / > < / a : K e y V a l u e O f D i a g r a m O b j e c t K e y a n y T y p e z b w N T n L X > < a : K e y V a l u e O f D i a g r a m O b j e c t K e y a n y T y p e z b w N T n L X > < a : K e y > < K e y > L i n k s \ & l t ; C o l u m n s \ S u m   o f   m e m b e r _ i d & g t ; - & l t ; M e a s u r e s \ m e m b e r _ i d & g t ; < / K e y > < / a : K e y > < a : V a l u e   i : t y p e = " M e a s u r e G r i d V i e w S t a t e I D i a g r a m L i n k " / > < / a : K e y V a l u e O f D i a g r a m O b j e c t K e y a n y T y p e z b w N T n L X > < a : K e y V a l u e O f D i a g r a m O b j e c t K e y a n y T y p e z b w N T n L X > < a : K e y > < K e y > L i n k s \ & l t ; C o l u m n s \ S u m   o f   m e m b e r _ i d & g t ; - & l t ; M e a s u r e s \ m e m b e r _ i d & g t ; \ C O L U M N < / K e y > < / a : K e y > < a : V a l u e   i : t y p e = " M e a s u r e G r i d V i e w S t a t e I D i a g r a m L i n k E n d p o i n t " / > < / a : K e y V a l u e O f D i a g r a m O b j e c t K e y a n y T y p e z b w N T n L X > < a : K e y V a l u e O f D i a g r a m O b j e c t K e y a n y T y p e z b w N T n L X > < a : K e y > < K e y > L i n k s \ & l t ; C o l u m n s \ S u m   o f   m e m b e r _ i d & g t ; - & l t ; M e a s u r e s \ m e m b e r _ i d & g t ; \ M E A S U R E < / K e y > < / a : K e y > < a : V a l u e   i : t y p e = " M e a s u r e G r i d V i e w S t a t e I D i a g r a m L i n k E n d p o i n t " / > < / 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a : K e y V a l u e O f D i a g r a m O b j e c t K e y a n y T y p e z b w N T n L X > < a : K e y > < K e y > L i n k s \ & l t ; C o l u m n s \ C o u n t   o f   i d & g t ; - & l t ; M e a s u r e s \ i d & g t ; < / K e y > < / a : K e y > < a : V a l u e   i : t y p e = " M e a s u r e G r i d V i e w S t a t e I D i a g r a m L i n k " / > < / a : K e y V a l u e O f D i a g r a m O b j e c t K e y a n y T y p e z b w N T n L X > < a : K e y V a l u e O f D i a g r a m O b j e c t K e y a n y T y p e z b w N T n L X > < a : K e y > < K e y > L i n k s \ & l t ; C o l u m n s \ C o u n t   o f   i d & g t ; - & l t ; M e a s u r e s \ i d & g t ; \ C O L U M N < / K e y > < / a : K e y > < a : V a l u e   i : t y p e = " M e a s u r e G r i d V i e w S t a t e I D i a g r a m L i n k E n d p o i n t " / > < / a : K e y V a l u e O f D i a g r a m O b j e c t K e y a n y T y p e z b w N T n L X > < a : K e y V a l u e O f D i a g r a m O b j e c t K e y a n y T y p e z b w N T n L X > < a : K e y > < K e y > L i n k s \ & l t ; C o l u m n s \ C o u n t   o f   i d & g t ; - & l t ; M e a s u r e s \ i d & g t ; \ M E A S U R E 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 T a g s \ T a b l e s \ & l t ; T a b l e s \ F i n a n c e _ 1 & g t ; < / K e y > < / D i a g r a m O b j e c t K e y > < D i a g r a m O b j e c t K e y > < K e y > D y n a m i c   T a g s \ T a b l e s \ & l t ; T a b l e s \ F i n a n c e _ 2 & g t ; < / K e y > < / D i a g r a m O b j e c t K e y > < D i a g r a m O b j e c t K e y > < K e y > T a b l e s \ F i n a n c e _ 1 < / K e y > < / D i a g r a m O b j e c t K e y > < D i a g r a m O b j e c t K e y > < K e y > T a b l e s \ F i n a n c e _ 1 \ C o l u m n s \ i d < / K e y > < / D i a g r a m O b j e c t K e y > < D i a g r a m O b j e c t K e y > < K e y > T a b l e s \ F i n a n c e _ 1 \ C o l u m n s \ m e m b e r _ i d < / K e y > < / D i a g r a m O b j e c t K e y > < D i a g r a m O b j e c t K e y > < K e y > T a b l e s \ F i n a n c e _ 1 \ C o l u m n s \ l o a n _ a m n t < / K e y > < / D i a g r a m O b j e c t K e y > < D i a g r a m O b j e c t K e y > < K e y > T a b l e s \ F i n a n c e _ 1 \ C o l u m n s \ f u n d e d _ a m n t < / K e y > < / D i a g r a m O b j e c t K e y > < D i a g r a m O b j e c t K e y > < K e y > T a b l e s \ F i n a n c e _ 1 \ C o l u m n s \ f u n d e d _ a m n t _ i n v < / K e y > < / D i a g r a m O b j e c t K e y > < D i a g r a m O b j e c t K e y > < K e y > T a b l e s \ F i n a n c e _ 1 \ C o l u m n s \ t e r m < / K e y > < / D i a g r a m O b j e c t K e y > < D i a g r a m O b j e c t K e y > < K e y > T a b l e s \ F i n a n c e _ 1 \ C o l u m n s \ i n t _ r a t e < / K e y > < / D i a g r a m O b j e c t K e y > < D i a g r a m O b j e c t K e y > < K e y > T a b l e s \ F i n a n c e _ 1 \ C o l u m n s \ i n s t a l l m e n t < / K e y > < / D i a g r a m O b j e c t K e y > < D i a g r a m O b j e c t K e y > < K e y > T a b l e s \ F i n a n c e _ 1 \ C o l u m n s \ g r a d e < / K e y > < / D i a g r a m O b j e c t K e y > < D i a g r a m O b j e c t K e y > < K e y > T a b l e s \ F i n a n c e _ 1 \ C o l u m n s \ s u b _ g r a d e < / K e y > < / D i a g r a m O b j e c t K e y > < D i a g r a m O b j e c t K e y > < K e y > T a b l e s \ F i n a n c e _ 1 \ C o l u m n s \ e m p _ t i t l e < / K e y > < / D i a g r a m O b j e c t K e y > < D i a g r a m O b j e c t K e y > < K e y > T a b l e s \ F i n a n c e _ 1 \ C o l u m n s \ e m p _ l e n g t h < / K e y > < / D i a g r a m O b j e c t K e y > < D i a g r a m O b j e c t K e y > < K e y > T a b l e s \ F i n a n c e _ 1 \ C o l u m n s \ h o m e _ o w n e r s h i p < / K e y > < / D i a g r a m O b j e c t K e y > < D i a g r a m O b j e c t K e y > < K e y > T a b l e s \ F i n a n c e _ 1 \ C o l u m n s \ a n n u a l _ i n c < / K e y > < / D i a g r a m O b j e c t K e y > < D i a g r a m O b j e c t K e y > < K e y > T a b l e s \ F i n a n c e _ 1 \ C o l u m n s \ v e r i f i c a t i o n _ s t a t u s < / K e y > < / D i a g r a m O b j e c t K e y > < D i a g r a m O b j e c t K e y > < K e y > T a b l e s \ F i n a n c e _ 1 \ C o l u m n s \ i s s u e _ d < / K e y > < / D i a g r a m O b j e c t K e y > < D i a g r a m O b j e c t K e y > < K e y > T a b l e s \ F i n a n c e _ 1 \ C o l u m n s \ l o a n _ s t a t u s < / K e y > < / D i a g r a m O b j e c t K e y > < D i a g r a m O b j e c t K e y > < K e y > T a b l e s \ F i n a n c e _ 1 \ C o l u m n s \ p y m n t _ p l a n < / K e y > < / D i a g r a m O b j e c t K e y > < D i a g r a m O b j e c t K e y > < K e y > T a b l e s \ F i n a n c e _ 1 \ C o l u m n s \ d e s c < / K e y > < / D i a g r a m O b j e c t K e y > < D i a g r a m O b j e c t K e y > < K e y > T a b l e s \ F i n a n c e _ 1 \ C o l u m n s \ p u r p o s e < / K e y > < / D i a g r a m O b j e c t K e y > < D i a g r a m O b j e c t K e y > < K e y > T a b l e s \ F i n a n c e _ 1 \ C o l u m n s \ t i t l e < / K e y > < / D i a g r a m O b j e c t K e y > < D i a g r a m O b j e c t K e y > < K e y > T a b l e s \ F i n a n c e _ 1 \ C o l u m n s \ z i p _ c o d e < / K e y > < / D i a g r a m O b j e c t K e y > < D i a g r a m O b j e c t K e y > < K e y > T a b l e s \ F i n a n c e _ 1 \ C o l u m n s \ a d d r _ s t a t e < / K e y > < / D i a g r a m O b j e c t K e y > < D i a g r a m O b j e c t K e y > < K e y > T a b l e s \ F i n a n c e _ 1 \ C o l u m n s \ d t i < / K e y > < / D i a g r a m O b j e c t K e y > < D i a g r a m O b j e c t K e y > < K e y > T a b l e s \ F i n a n c e _ 1 \ C o l u m n s \ i s s u e _ d   ( Y e a r ) < / K e y > < / D i a g r a m O b j e c t K e y > < D i a g r a m O b j e c t K e y > < K e y > T a b l e s \ F i n a n c e _ 1 \ C o l u m n s \ i s s u e _ d   ( Q u a r t e r ) < / K e y > < / D i a g r a m O b j e c t K e y > < D i a g r a m O b j e c t K e y > < K e y > T a b l e s \ F i n a n c e _ 1 \ C o l u m n s \ i s s u e _ d   ( M o n t h   I n d e x ) < / K e y > < / D i a g r a m O b j e c t K e y > < D i a g r a m O b j e c t K e y > < K e y > T a b l e s \ F i n a n c e _ 1 \ C o l u m n s \ i s s u e _ d   ( M o n t h ) < / K e y > < / D i a g r a m O b j e c t K e y > < D i a g r a m O b j e c t K e y > < K e y > T a b l e s \ F i n a n c e _ 1 \ M e a s u r e s \ S u m   o f   l o a n _ a m n t < / K e y > < / D i a g r a m O b j e c t K e y > < D i a g r a m O b j e c t K e y > < K e y > T a b l e s \ F i n a n c e _ 1 \ S u m   o f   l o a n _ a m n t \ A d d i t i o n a l   I n f o \ I m p l i c i t   M e a s u r e < / K e y > < / D i a g r a m O b j e c t K e y > < D i a g r a m O b j e c t K e y > < K e y > T a b l e s \ F i n a n c e _ 1 \ M e a s u r e s \ C o u n t   o f   l o a n _ s t a t u s < / K e y > < / D i a g r a m O b j e c t K e y > < D i a g r a m O b j e c t K e y > < K e y > T a b l e s \ F i n a n c e _ 1 \ C o u n t   o f   l o a n _ s t a t u s \ A d d i t i o n a l   I n f o \ I m p l i c i t   M e a s u r e < / K e y > < / D i a g r a m O b j e c t K e y > < D i a g r a m O b j e c t K e y > < K e y > T a b l e s \ F i n a n c e _ 1 \ M e a s u r e s \ S u m   o f   f u n d e d _ a m n t < / K e y > < / D i a g r a m O b j e c t K e y > < D i a g r a m O b j e c t K e y > < K e y > T a b l e s \ F i n a n c e _ 1 \ S u m   o f   f u n d e d _ a m n t \ A d d i t i o n a l   I n f o \ I m p l i c i t   M e a s u r e < / K e y > < / D i a g r a m O b j e c t K e y > < D i a g r a m O b j e c t K e y > < K e y > T a b l e s \ F i n a n c e _ 1 \ M e a s u r e s \ S u m   o f   i n t _ r a t e < / K e y > < / D i a g r a m O b j e c t K e y > < D i a g r a m O b j e c t K e y > < K e y > T a b l e s \ F i n a n c e _ 1 \ S u m   o f   i n t _ r a t e \ A d d i t i o n a l   I n f o \ I m p l i c i t   M e a s u r e < / K e y > < / D i a g r a m O b j e c t K e y > < D i a g r a m O b j e c t K e y > < K e y > T a b l e s \ F i n a n c e _ 1 \ M e a s u r e s \ A v e r a g e   o f   i n t _ r a t e < / K e y > < / D i a g r a m O b j e c t K e y > < D i a g r a m O b j e c t K e y > < K e y > T a b l e s \ F i n a n c e _ 1 \ A v e r a g e   o f   i n t _ r a t e \ A d d i t i o n a l   I n f o \ I m p l i c i t   M e a s u r e < / K e y > < / D i a g r a m O b j e c t K e y > < D i a g r a m O b j e c t K e y > < K e y > T a b l e s \ F i n a n c e _ 1 \ M e a s u r e s \ S u m   o f   m e m b e r _ i d < / K e y > < / D i a g r a m O b j e c t K e y > < D i a g r a m O b j e c t K e y > < K e y > T a b l e s \ F i n a n c e _ 1 \ S u m   o f   m e m b e r _ i d \ A d d i t i o n a l   I n f o \ I m p l i c i t   M e a s u r e < / K e y > < / D i a g r a m O b j e c t K e y > < D i a g r a m O b j e c t K e y > < K e y > T a b l e s \ F i n a n c e _ 1 \ M e a s u r e s \ S u m   o f   i d < / K e y > < / D i a g r a m O b j e c t K e y > < D i a g r a m O b j e c t K e y > < K e y > T a b l e s \ F i n a n c e _ 1 \ S u m   o f   i d \ A d d i t i o n a l   I n f o \ I m p l i c i t   M e a s u r e < / K e y > < / D i a g r a m O b j e c t K e y > < D i a g r a m O b j e c t K e y > < K e y > T a b l e s \ F i n a n c e _ 1 \ M e a s u r e s \ C o u n t   o f   i d < / K e y > < / D i a g r a m O b j e c t K e y > < D i a g r a m O b j e c t K e y > < K e y > T a b l e s \ F i n a n c e _ 1 \ C o u n t   o f   i d \ A d d i t i o n a l   I n f o \ I m p l i c i t   M e a s u r e < / K e y > < / D i a g r a m O b j e c t K e y > < D i a g r a m O b j e c t K e y > < K e y > T a b l e s \ F i n a n c e _ 2 < / K e y > < / D i a g r a m O b j e c t K e y > < D i a g r a m O b j e c t K e y > < K e y > T a b l e s \ F i n a n c e _ 2 \ C o l u m n s \ i d < / K e y > < / D i a g r a m O b j e c t K e y > < D i a g r a m O b j e c t K e y > < K e y > T a b l e s \ F i n a n c e _ 2 \ C o l u m n s \ d e l i n q _ 2 y r s < / K e y > < / D i a g r a m O b j e c t K e y > < D i a g r a m O b j e c t K e y > < K e y > T a b l e s \ F i n a n c e _ 2 \ C o l u m n s \ e a r l i e s t _ c r _ l i n e < / K e y > < / D i a g r a m O b j e c t K e y > < D i a g r a m O b j e c t K e y > < K e y > T a b l e s \ F i n a n c e _ 2 \ C o l u m n s \ i n q _ l a s t _ 6 m t h s < / K e y > < / D i a g r a m O b j e c t K e y > < D i a g r a m O b j e c t K e y > < K e y > T a b l e s \ F i n a n c e _ 2 \ C o l u m n s \ m t h s _ s i n c e _ l a s t _ d e l i n q < / K e y > < / D i a g r a m O b j e c t K e y > < D i a g r a m O b j e c t K e y > < K e y > T a b l e s \ F i n a n c e _ 2 \ C o l u m n s \ m t h s _ s i n c e _ l a s t _ r e c o r d < / K e y > < / D i a g r a m O b j e c t K e y > < D i a g r a m O b j e c t K e y > < K e y > T a b l e s \ F i n a n c e _ 2 \ C o l u m n s \ o p e n _ a c c < / K e y > < / D i a g r a m O b j e c t K e y > < D i a g r a m O b j e c t K e y > < K e y > T a b l e s \ F i n a n c e _ 2 \ C o l u m n s \ p u b _ r e c < / K e y > < / D i a g r a m O b j e c t K e y > < D i a g r a m O b j e c t K e y > < K e y > T a b l e s \ F i n a n c e _ 2 \ C o l u m n s \ r e v o l _ b a l < / K e y > < / D i a g r a m O b j e c t K e y > < D i a g r a m O b j e c t K e y > < K e y > T a b l e s \ F i n a n c e _ 2 \ C o l u m n s \ r e v o l _ u t i l < / K e y > < / D i a g r a m O b j e c t K e y > < D i a g r a m O b j e c t K e y > < K e y > T a b l e s \ F i n a n c e _ 2 \ C o l u m n s \ t o t a l _ a c c < / K e y > < / D i a g r a m O b j e c t K e y > < D i a g r a m O b j e c t K e y > < K e y > T a b l e s \ F i n a n c e _ 2 \ C o l u m n s \ i n i t i a l _ l i s t _ s t a t u s < / K e y > < / D i a g r a m O b j e c t K e y > < D i a g r a m O b j e c t K e y > < K e y > T a b l e s \ F i n a n c e _ 2 \ C o l u m n s \ o u t _ p r n c p < / K e y > < / D i a g r a m O b j e c t K e y > < D i a g r a m O b j e c t K e y > < K e y > T a b l e s \ F i n a n c e _ 2 \ C o l u m n s \ o u t _ p r n c p _ i n v < / K e y > < / D i a g r a m O b j e c t K e y > < D i a g r a m O b j e c t K e y > < K e y > T a b l e s \ F i n a n c e _ 2 \ C o l u m n s \ t o t a l _ p y m n t < / K e y > < / D i a g r a m O b j e c t K e y > < D i a g r a m O b j e c t K e y > < K e y > T a b l e s \ F i n a n c e _ 2 \ C o l u m n s \ t o t a l _ p y m n t _ i n v < / K e y > < / D i a g r a m O b j e c t K e y > < D i a g r a m O b j e c t K e y > < K e y > T a b l e s \ F i n a n c e _ 2 \ C o l u m n s \ t o t a l _ r e c _ p r n c p < / K e y > < / D i a g r a m O b j e c t K e y > < D i a g r a m O b j e c t K e y > < K e y > T a b l e s \ F i n a n c e _ 2 \ C o l u m n s \ t o t a l _ r e c _ i n t < / K e y > < / D i a g r a m O b j e c t K e y > < D i a g r a m O b j e c t K e y > < K e y > T a b l e s \ F i n a n c e _ 2 \ C o l u m n s \ t o t a l _ r e c _ l a t e _ f e e < / K e y > < / D i a g r a m O b j e c t K e y > < D i a g r a m O b j e c t K e y > < K e y > T a b l e s \ F i n a n c e _ 2 \ C o l u m n s \ r e c o v e r i e s < / K e y > < / D i a g r a m O b j e c t K e y > < D i a g r a m O b j e c t K e y > < K e y > T a b l e s \ F i n a n c e _ 2 \ C o l u m n s \ c o l l e c t i o n _ r e c o v e r y _ f e e < / K e y > < / D i a g r a m O b j e c t K e y > < D i a g r a m O b j e c t K e y > < K e y > T a b l e s \ F i n a n c e _ 2 \ C o l u m n s \ l a s t _ p y m n t _ d < / K e y > < / D i a g r a m O b j e c t K e y > < D i a g r a m O b j e c t K e y > < K e y > T a b l e s \ F i n a n c e _ 2 \ C o l u m n s \ l a s t _ p y m n t _ a m n t < / K e y > < / D i a g r a m O b j e c t K e y > < D i a g r a m O b j e c t K e y > < K e y > T a b l e s \ F i n a n c e _ 2 \ C o l u m n s \ n e x t _ p y m n t _ d < / K e y > < / D i a g r a m O b j e c t K e y > < D i a g r a m O b j e c t K e y > < K e y > T a b l e s \ F i n a n c e _ 2 \ C o l u m n s \ l a s t _ c r e d i t _ p u l l _ d < / K e y > < / D i a g r a m O b j e c t K e y > < D i a g r a m O b j e c t K e y > < K e y > T a b l e s \ F i n a n c e _ 2 \ C o l u m n s \ l a s t _ p y m n t _ d   ( Y e a r ) < / K e y > < / D i a g r a m O b j e c t K e y > < D i a g r a m O b j e c t K e y > < K e y > T a b l e s \ F i n a n c e _ 2 \ C o l u m n s \ l a s t _ p y m n t _ d   ( Q u a r t e r ) < / K e y > < / D i a g r a m O b j e c t K e y > < D i a g r a m O b j e c t K e y > < K e y > T a b l e s \ F i n a n c e _ 2 \ C o l u m n s \ l a s t _ p y m n t _ d   ( M o n t h   I n d e x ) < / K e y > < / D i a g r a m O b j e c t K e y > < D i a g r a m O b j e c t K e y > < K e y > T a b l e s \ F i n a n c e _ 2 \ C o l u m n s \ l a s t _ p y m n t _ d   ( M o n t h ) < / K e y > < / D i a g r a m O b j e c t K e y > < D i a g r a m O b j e c t K e y > < K e y > T a b l e s \ F i n a n c e _ 2 \ M e a s u r e s \ S u m   o f   r e v o l _ b a l < / K e y > < / D i a g r a m O b j e c t K e y > < D i a g r a m O b j e c t K e y > < K e y > T a b l e s \ F i n a n c e _ 2 \ S u m   o f   r e v o l _ b a l \ A d d i t i o n a l   I n f o \ I m p l i c i t   M e a s u r e < / K e y > < / D i a g r a m O b j e c t K e y > < D i a g r a m O b j e c t K e y > < K e y > T a b l e s \ F i n a n c e _ 2 \ M e a s u r e s \ S u m   o f   t o t a l _ p y m n t < / K e y > < / D i a g r a m O b j e c t K e y > < D i a g r a m O b j e c t K e y > < K e y > T a b l e s \ F i n a n c e _ 2 \ S u m   o f   t o t a l _ p y m n t \ A d d i t i o n a l   I n f o \ I m p l i c i t   M e a s u r e < / K e y > < / D i a g r a m O b j e c t K e y > < D i a g r a m O b j e c t K e y > < K e y > T a b l e s \ F i n a n c e _ 2 \ M e a s u r e s \ C o u n t   o f   l a s t _ c r e d i t _ p u l l _ d < / K e y > < / D i a g r a m O b j e c t K e y > < D i a g r a m O b j e c t K e y > < K e y > T a b l e s \ F i n a n c e _ 2 \ C o u n t   o f   l a s t _ c r e d i t _ p u l l _ d \ A d d i t i o n a l   I n f o \ I m p l i c i t   M e a s u r e < / K e y > < / D i a g r a m O b j e c t K e y > < D i a g r a m O b j e c t K e y > < K e y > T a b l e s \ F i n a n c e _ 2 \ M e a s u r e s \ C o u n t   o f   l a s t _ p y m n t _ d < / K e y > < / D i a g r a m O b j e c t K e y > < D i a g r a m O b j e c t K e y > < K e y > T a b l e s \ F i n a n c e _ 2 \ C o u n t   o f   l a s t _ p y m n t _ d \ A d d i t i o n a l   I n f o \ I m p l i c i t   M e a s u r e < / K e y > < / D i a g r a m O b j e c t K e y > < D i a g r a m O b j e c t K e y > < K e y > T a b l e s \ F i n a n c e _ 2 \ M e a s u r e s \ S u m   o f   o u t _ p r n c p < / K e y > < / D i a g r a m O b j e c t K e y > < D i a g r a m O b j e c t K e y > < K e y > T a b l e s \ F i n a n c e _ 2 \ S u m   o f   o u t _ p r n c p \ A d d i t i o n a l   I n f o \ I m p l i c i t   M e a s u r e < / K e y > < / D i a g r a m O b j e c t K e y > < D i a g r a m O b j e c t K e y > < K e y > T a b l e s \ F i n a n c e _ 2 \ M e a s u r e s \ S u m   o f   r e v o l _ u t i l < / K e y > < / D i a g r a m O b j e c t K e y > < D i a g r a m O b j e c t K e y > < K e y > T a b l e s \ F i n a n c e _ 2 \ S u m   o f   r e v o l _ u t i l \ A d d i t i o n a l   I n f o \ I m p l i c i t   M e a s u r e < / K e y > < / D i a g r a m O b j e c t K e y > < D i a g r a m O b j e c t K e y > < K e y > T a b l e s \ F i n a n c e _ 2 \ M e a s u r e s \ M a x   o f   r e v o l _ u t i l < / K e y > < / D i a g r a m O b j e c t K e y > < D i a g r a m O b j e c t K e y > < K e y > T a b l e s \ F i n a n c e _ 2 \ M a x   o f   r e v o l _ u t i l \ A d d i t i o n a l   I n f o \ I m p l i c i t   M e a s u r e < / K e y > < / D i a g r a m O b j e c t K e y > < D i a g r a m O b j e c t K e y > < K e y > T a b l e s \ F i n a n c e _ 2 \ M e a s u r e s \ M a x   o f   r e v o l _ b a l < / K e y > < / D i a g r a m O b j e c t K e y > < D i a g r a m O b j e c t K e y > < K e y > T a b l e s \ F i n a n c e _ 2 \ M a x   o f   r e v o l _ b a l \ A d d i t i o n a l   I n f o \ I m p l i c i t   M e a s u r e < / K e y > < / D i a g r a m O b j e c t K e y > < D i a g r a m O b j e c t K e y > < K e y > R e l a t i o n s h i p s \ & l t ; T a b l e s \ F i n a n c e _ 2 \ C o l u m n s \ i d & g t ; - & l t ; T a b l e s \ F i n a n c e _ 1 \ C o l u m n s \ i d & g t ; < / K e y > < / D i a g r a m O b j e c t K e y > < D i a g r a m O b j e c t K e y > < K e y > R e l a t i o n s h i p s \ & l t ; T a b l e s \ F i n a n c e _ 2 \ C o l u m n s \ i d & g t ; - & l t ; T a b l e s \ F i n a n c e _ 1 \ C o l u m n s \ i d & g t ; \ F K < / K e y > < / D i a g r a m O b j e c t K e y > < D i a g r a m O b j e c t K e y > < K e y > R e l a t i o n s h i p s \ & l t ; T a b l e s \ F i n a n c e _ 2 \ C o l u m n s \ i d & g t ; - & l t ; T a b l e s \ F i n a n c e _ 1 \ C o l u m n s \ i d & g t ; \ P K < / K e y > < / D i a g r a m O b j e c t K e y > < D i a g r a m O b j e c t K e y > < K e y > R e l a t i o n s h i p s \ & l t ; T a b l e s \ F i n a n c e _ 2 \ C o l u m n s \ i d & g t ; - & l t ; T a b l e s \ F i n a n c e _ 1 \ C o l u m n s \ i d & g t ; \ C r o s s F i l t e r < / K e y > < / D i a g r a m O b j e c t K e y > < / A l l K e y s > < S e l e c t e d K e y s > < D i a g r a m O b j e c t K e y > < K e y > T a b l e s \ F i n a n c e _ 2 < / 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 T a g s \ T a b l e s \ & l t ; T a b l e s \ F i n a n c e _ 1 & g t ; < / K e y > < / a : K e y > < a : V a l u e   i : t y p e = " D i a g r a m D i s p l a y T a g V i e w S t a t e " > < I s N o t F i l t e r e d O u t > t r u e < / I s N o t F i l t e r e d O u t > < / a : V a l u e > < / a : K e y V a l u e O f D i a g r a m O b j e c t K e y a n y T y p e z b w N T n L X > < a : K e y V a l u e O f D i a g r a m O b j e c t K e y a n y T y p e z b w N T n L X > < a : K e y > < K e y > D y n a m i c   T a g s \ T a b l e s \ & l t ; T a b l e s \ F i n a n c e _ 2 & g t ; < / K e y > < / a : K e y > < a : V a l u e   i : t y p e = " D i a g r a m D i s p l a y T a g V i e w S t a t e " > < I s N o t F i l t e r e d O u t > t r u e < / I s N o t F i l t e r e d O u t > < / a : V a l u e > < / a : K e y V a l u e O f D i a g r a m O b j e c t K e y a n y T y p e z b w N T n L X > < a : K e y V a l u e O f D i a g r a m O b j e c t K e y a n y T y p e z b w N T n L X > < a : K e y > < K e y > T a b l e s \ F i n a n c e _ 1 < / K e y > < / a : K e y > < a : V a l u e   i : t y p e = " D i a g r a m D i s p l a y N o d e V i e w S t a t e " > < H e i g h t > 1 5 0 < / H e i g h t > < I s E x p a n d e d > t r u e < / I s E x p a n d e d > < L a y e d O u t > t r u e < / L a y e d O u t > < L e f t > 5 7 < / L e f t > < T o p > 5 < / T o p > < W i d t h > 2 0 0 < / W i d t h > < / a : V a l u e > < / a : K e y V a l u e O f D i a g r a m O b j e c t K e y a n y T y p e z b w N T n L X > < a : K e y V a l u e O f D i a g r a m O b j e c t K e y a n y T y p e z b w N T n L X > < a : K e y > < K e y > T a b l e s \ F i n a n c e _ 1 \ C o l u m n s \ i d < / K e y > < / a : K e y > < a : V a l u e   i : t y p e = " D i a g r a m D i s p l a y N o d e V i e w S t a t e " > < H e i g h t > 1 5 0 < / H e i g h t > < I s E x p a n d e d > t r u e < / I s E x p a n d e d > < W i d t h > 2 0 0 < / W i d t h > < / a : V a l u e > < / a : K e y V a l u e O f D i a g r a m O b j e c t K e y a n y T y p e z b w N T n L X > < a : K e y V a l u e O f D i a g r a m O b j e c t K e y a n y T y p e z b w N T n L X > < a : K e y > < K e y > T a b l e s \ F i n a n c e _ 1 \ C o l u m n s \ m e m b e r _ i d < / K e y > < / a : K e y > < a : V a l u e   i : t y p e = " D i a g r a m D i s p l a y N o d e V i e w S t a t e " > < H e i g h t > 1 5 0 < / H e i g h t > < I s E x p a n d e d > t r u e < / I s E x p a n d e d > < W i d t h > 2 0 0 < / W i d t h > < / a : V a l u e > < / a : K e y V a l u e O f D i a g r a m O b j e c t K e y a n y T y p e z b w N T n L X > < a : K e y V a l u e O f D i a g r a m O b j e c t K e y a n y T y p e z b w N T n L X > < a : K e y > < K e y > T a b l e s \ F i n a n c e _ 1 \ C o l u m n s \ l o a n _ a m n t < / K e y > < / a : K e y > < a : V a l u e   i : t y p e = " D i a g r a m D i s p l a y N o d e V i e w S t a t e " > < H e i g h t > 1 5 0 < / H e i g h t > < I s E x p a n d e d > t r u e < / I s E x p a n d e d > < W i d t h > 2 0 0 < / W i d t h > < / a : V a l u e > < / a : K e y V a l u e O f D i a g r a m O b j e c t K e y a n y T y p e z b w N T n L X > < a : K e y V a l u e O f D i a g r a m O b j e c t K e y a n y T y p e z b w N T n L X > < a : K e y > < K e y > T a b l e s \ F i n a n c e _ 1 \ C o l u m n s \ f u n d e d _ a m n t < / K e y > < / a : K e y > < a : V a l u e   i : t y p e = " D i a g r a m D i s p l a y N o d e V i e w S t a t e " > < H e i g h t > 1 5 0 < / H e i g h t > < I s E x p a n d e d > t r u e < / I s E x p a n d e d > < W i d t h > 2 0 0 < / W i d t h > < / a : V a l u e > < / a : K e y V a l u e O f D i a g r a m O b j e c t K e y a n y T y p e z b w N T n L X > < a : K e y V a l u e O f D i a g r a m O b j e c t K e y a n y T y p e z b w N T n L X > < a : K e y > < K e y > T a b l e s \ F i n a n c e _ 1 \ C o l u m n s \ f u n d e d _ a m n t _ i n v < / K e y > < / a : K e y > < a : V a l u e   i : t y p e = " D i a g r a m D i s p l a y N o d e V i e w S t a t e " > < H e i g h t > 1 5 0 < / H e i g h t > < I s E x p a n d e d > t r u e < / I s E x p a n d e d > < W i d t h > 2 0 0 < / W i d t h > < / a : V a l u e > < / a : K e y V a l u e O f D i a g r a m O b j e c t K e y a n y T y p e z b w N T n L X > < a : K e y V a l u e O f D i a g r a m O b j e c t K e y a n y T y p e z b w N T n L X > < a : K e y > < K e y > T a b l e s \ F i n a n c e _ 1 \ C o l u m n s \ t e r m < / K e y > < / a : K e y > < a : V a l u e   i : t y p e = " D i a g r a m D i s p l a y N o d e V i e w S t a t e " > < H e i g h t > 1 5 0 < / H e i g h t > < I s E x p a n d e d > t r u e < / I s E x p a n d e d > < W i d t h > 2 0 0 < / W i d t h > < / a : V a l u e > < / a : K e y V a l u e O f D i a g r a m O b j e c t K e y a n y T y p e z b w N T n L X > < a : K e y V a l u e O f D i a g r a m O b j e c t K e y a n y T y p e z b w N T n L X > < a : K e y > < K e y > T a b l e s \ F i n a n c e _ 1 \ C o l u m n s \ i n t _ r a t e < / K e y > < / a : K e y > < a : V a l u e   i : t y p e = " D i a g r a m D i s p l a y N o d e V i e w S t a t e " > < H e i g h t > 1 5 0 < / H e i g h t > < I s E x p a n d e d > t r u e < / I s E x p a n d e d > < W i d t h > 2 0 0 < / W i d t h > < / a : V a l u e > < / a : K e y V a l u e O f D i a g r a m O b j e c t K e y a n y T y p e z b w N T n L X > < a : K e y V a l u e O f D i a g r a m O b j e c t K e y a n y T y p e z b w N T n L X > < a : K e y > < K e y > T a b l e s \ F i n a n c e _ 1 \ C o l u m n s \ i n s t a l l m e n t < / K e y > < / a : K e y > < a : V a l u e   i : t y p e = " D i a g r a m D i s p l a y N o d e V i e w S t a t e " > < H e i g h t > 1 5 0 < / H e i g h t > < I s E x p a n d e d > t r u e < / I s E x p a n d e d > < W i d t h > 2 0 0 < / W i d t h > < / a : V a l u e > < / a : K e y V a l u e O f D i a g r a m O b j e c t K e y a n y T y p e z b w N T n L X > < a : K e y V a l u e O f D i a g r a m O b j e c t K e y a n y T y p e z b w N T n L X > < a : K e y > < K e y > T a b l e s \ F i n a n c e _ 1 \ C o l u m n s \ g r a d e < / K e y > < / a : K e y > < a : V a l u e   i : t y p e = " D i a g r a m D i s p l a y N o d e V i e w S t a t e " > < H e i g h t > 1 5 0 < / H e i g h t > < I s E x p a n d e d > t r u e < / I s E x p a n d e d > < W i d t h > 2 0 0 < / W i d t h > < / a : V a l u e > < / a : K e y V a l u e O f D i a g r a m O b j e c t K e y a n y T y p e z b w N T n L X > < a : K e y V a l u e O f D i a g r a m O b j e c t K e y a n y T y p e z b w N T n L X > < a : K e y > < K e y > T a b l e s \ F i n a n c e _ 1 \ C o l u m n s \ s u b _ g r a d e < / K e y > < / a : K e y > < a : V a l u e   i : t y p e = " D i a g r a m D i s p l a y N o d e V i e w S t a t e " > < H e i g h t > 1 5 0 < / H e i g h t > < I s E x p a n d e d > t r u e < / I s E x p a n d e d > < W i d t h > 2 0 0 < / W i d t h > < / a : V a l u e > < / a : K e y V a l u e O f D i a g r a m O b j e c t K e y a n y T y p e z b w N T n L X > < a : K e y V a l u e O f D i a g r a m O b j e c t K e y a n y T y p e z b w N T n L X > < a : K e y > < K e y > T a b l e s \ F i n a n c e _ 1 \ C o l u m n s \ e m p _ t i t l e < / K e y > < / a : K e y > < a : V a l u e   i : t y p e = " D i a g r a m D i s p l a y N o d e V i e w S t a t e " > < H e i g h t > 1 5 0 < / H e i g h t > < I s E x p a n d e d > t r u e < / I s E x p a n d e d > < W i d t h > 2 0 0 < / W i d t h > < / a : V a l u e > < / a : K e y V a l u e O f D i a g r a m O b j e c t K e y a n y T y p e z b w N T n L X > < a : K e y V a l u e O f D i a g r a m O b j e c t K e y a n y T y p e z b w N T n L X > < a : K e y > < K e y > T a b l e s \ F i n a n c e _ 1 \ C o l u m n s \ e m p _ l e n g t h < / K e y > < / a : K e y > < a : V a l u e   i : t y p e = " D i a g r a m D i s p l a y N o d e V i e w S t a t e " > < H e i g h t > 1 5 0 < / H e i g h t > < I s E x p a n d e d > t r u e < / I s E x p a n d e d > < W i d t h > 2 0 0 < / W i d t h > < / a : V a l u e > < / a : K e y V a l u e O f D i a g r a m O b j e c t K e y a n y T y p e z b w N T n L X > < a : K e y V a l u e O f D i a g r a m O b j e c t K e y a n y T y p e z b w N T n L X > < a : K e y > < K e y > T a b l e s \ F i n a n c e _ 1 \ C o l u m n s \ h o m e _ o w n e r s h i p < / K e y > < / a : K e y > < a : V a l u e   i : t y p e = " D i a g r a m D i s p l a y N o d e V i e w S t a t e " > < H e i g h t > 1 5 0 < / H e i g h t > < I s E x p a n d e d > t r u e < / I s E x p a n d e d > < W i d t h > 2 0 0 < / W i d t h > < / a : V a l u e > < / a : K e y V a l u e O f D i a g r a m O b j e c t K e y a n y T y p e z b w N T n L X > < a : K e y V a l u e O f D i a g r a m O b j e c t K e y a n y T y p e z b w N T n L X > < a : K e y > < K e y > T a b l e s \ F i n a n c e _ 1 \ C o l u m n s \ a n n u a l _ i n c < / K e y > < / a : K e y > < a : V a l u e   i : t y p e = " D i a g r a m D i s p l a y N o d e V i e w S t a t e " > < H e i g h t > 1 5 0 < / H e i g h t > < I s E x p a n d e d > t r u e < / I s E x p a n d e d > < W i d t h > 2 0 0 < / W i d t h > < / a : V a l u e > < / a : K e y V a l u e O f D i a g r a m O b j e c t K e y a n y T y p e z b w N T n L X > < a : K e y V a l u e O f D i a g r a m O b j e c t K e y a n y T y p e z b w N T n L X > < a : K e y > < K e y > T a b l e s \ F i n a n c e _ 1 \ C o l u m n s \ v e r i f i c a t i o n _ s t a t u s < / K e y > < / a : K e y > < a : V a l u e   i : t y p e = " D i a g r a m D i s p l a y N o d e V i e w S t a t e " > < H e i g h t > 1 5 0 < / H e i g h t > < I s E x p a n d e d > t r u e < / I s E x p a n d e d > < W i d t h > 2 0 0 < / W i d t h > < / a : V a l u e > < / a : K e y V a l u e O f D i a g r a m O b j e c t K e y a n y T y p e z b w N T n L X > < a : K e y V a l u e O f D i a g r a m O b j e c t K e y a n y T y p e z b w N T n L X > < a : K e y > < K e y > T a b l e s \ F i n a n c e _ 1 \ C o l u m n s \ i s s u e _ d < / K e y > < / a : K e y > < a : V a l u e   i : t y p e = " D i a g r a m D i s p l a y N o d e V i e w S t a t e " > < H e i g h t > 1 5 0 < / H e i g h t > < I s E x p a n d e d > t r u e < / I s E x p a n d e d > < W i d t h > 2 0 0 < / W i d t h > < / a : V a l u e > < / a : K e y V a l u e O f D i a g r a m O b j e c t K e y a n y T y p e z b w N T n L X > < a : K e y V a l u e O f D i a g r a m O b j e c t K e y a n y T y p e z b w N T n L X > < a : K e y > < K e y > T a b l e s \ F i n a n c e _ 1 \ C o l u m n s \ l o a n _ s t a t u s < / K e y > < / a : K e y > < a : V a l u e   i : t y p e = " D i a g r a m D i s p l a y N o d e V i e w S t a t e " > < H e i g h t > 1 5 0 < / H e i g h t > < I s E x p a n d e d > t r u e < / I s E x p a n d e d > < W i d t h > 2 0 0 < / W i d t h > < / a : V a l u e > < / a : K e y V a l u e O f D i a g r a m O b j e c t K e y a n y T y p e z b w N T n L X > < a : K e y V a l u e O f D i a g r a m O b j e c t K e y a n y T y p e z b w N T n L X > < a : K e y > < K e y > T a b l e s \ F i n a n c e _ 1 \ C o l u m n s \ p y m n t _ p l a n < / K e y > < / a : K e y > < a : V a l u e   i : t y p e = " D i a g r a m D i s p l a y N o d e V i e w S t a t e " > < H e i g h t > 1 5 0 < / H e i g h t > < I s E x p a n d e d > t r u e < / I s E x p a n d e d > < W i d t h > 2 0 0 < / W i d t h > < / a : V a l u e > < / a : K e y V a l u e O f D i a g r a m O b j e c t K e y a n y T y p e z b w N T n L X > < a : K e y V a l u e O f D i a g r a m O b j e c t K e y a n y T y p e z b w N T n L X > < a : K e y > < K e y > T a b l e s \ F i n a n c e _ 1 \ C o l u m n s \ d e s c < / K e y > < / a : K e y > < a : V a l u e   i : t y p e = " D i a g r a m D i s p l a y N o d e V i e w S t a t e " > < H e i g h t > 1 5 0 < / H e i g h t > < I s E x p a n d e d > t r u e < / I s E x p a n d e d > < W i d t h > 2 0 0 < / W i d t h > < / a : V a l u e > < / a : K e y V a l u e O f D i a g r a m O b j e c t K e y a n y T y p e z b w N T n L X > < a : K e y V a l u e O f D i a g r a m O b j e c t K e y a n y T y p e z b w N T n L X > < a : K e y > < K e y > T a b l e s \ F i n a n c e _ 1 \ C o l u m n s \ p u r p o s e < / K e y > < / a : K e y > < a : V a l u e   i : t y p e = " D i a g r a m D i s p l a y N o d e V i e w S t a t e " > < H e i g h t > 1 5 0 < / H e i g h t > < I s E x p a n d e d > t r u e < / I s E x p a n d e d > < W i d t h > 2 0 0 < / W i d t h > < / a : V a l u e > < / a : K e y V a l u e O f D i a g r a m O b j e c t K e y a n y T y p e z b w N T n L X > < a : K e y V a l u e O f D i a g r a m O b j e c t K e y a n y T y p e z b w N T n L X > < a : K e y > < K e y > T a b l e s \ F i n a n c e _ 1 \ C o l u m n s \ t i t l e < / K e y > < / a : K e y > < a : V a l u e   i : t y p e = " D i a g r a m D i s p l a y N o d e V i e w S t a t e " > < H e i g h t > 1 5 0 < / H e i g h t > < I s E x p a n d e d > t r u e < / I s E x p a n d e d > < W i d t h > 2 0 0 < / W i d t h > < / a : V a l u e > < / a : K e y V a l u e O f D i a g r a m O b j e c t K e y a n y T y p e z b w N T n L X > < a : K e y V a l u e O f D i a g r a m O b j e c t K e y a n y T y p e z b w N T n L X > < a : K e y > < K e y > T a b l e s \ F i n a n c e _ 1 \ C o l u m n s \ z i p _ c o d e < / K e y > < / a : K e y > < a : V a l u e   i : t y p e = " D i a g r a m D i s p l a y N o d e V i e w S t a t e " > < H e i g h t > 1 5 0 < / H e i g h t > < I s E x p a n d e d > t r u e < / I s E x p a n d e d > < W i d t h > 2 0 0 < / W i d t h > < / a : V a l u e > < / a : K e y V a l u e O f D i a g r a m O b j e c t K e y a n y T y p e z b w N T n L X > < a : K e y V a l u e O f D i a g r a m O b j e c t K e y a n y T y p e z b w N T n L X > < a : K e y > < K e y > T a b l e s \ F i n a n c e _ 1 \ C o l u m n s \ a d d r _ s t a t e < / K e y > < / a : K e y > < a : V a l u e   i : t y p e = " D i a g r a m D i s p l a y N o d e V i e w S t a t e " > < H e i g h t > 1 5 0 < / H e i g h t > < I s E x p a n d e d > t r u e < / I s E x p a n d e d > < W i d t h > 2 0 0 < / W i d t h > < / a : V a l u e > < / a : K e y V a l u e O f D i a g r a m O b j e c t K e y a n y T y p e z b w N T n L X > < a : K e y V a l u e O f D i a g r a m O b j e c t K e y a n y T y p e z b w N T n L X > < a : K e y > < K e y > T a b l e s \ F i n a n c e _ 1 \ C o l u m n s \ d t i < / K e y > < / a : K e y > < a : V a l u e   i : t y p e = " D i a g r a m D i s p l a y N o d e V i e w S t a t e " > < H e i g h t > 1 5 0 < / H e i g h t > < I s E x p a n d e d > t r u e < / I s E x p a n d e d > < W i d t h > 2 0 0 < / W i d t h > < / a : V a l u e > < / a : K e y V a l u e O f D i a g r a m O b j e c t K e y a n y T y p e z b w N T n L X > < a : K e y V a l u e O f D i a g r a m O b j e c t K e y a n y T y p e z b w N T n L X > < a : K e y > < K e y > T a b l e s \ F i n a n c e _ 1 \ C o l u m n s \ i s s u e _ d   ( Y e a r ) < / K e y > < / a : K e y > < a : V a l u e   i : t y p e = " D i a g r a m D i s p l a y N o d e V i e w S t a t e " > < H e i g h t > 1 5 0 < / H e i g h t > < I s E x p a n d e d > t r u e < / I s E x p a n d e d > < W i d t h > 2 0 0 < / W i d t h > < / a : V a l u e > < / a : K e y V a l u e O f D i a g r a m O b j e c t K e y a n y T y p e z b w N T n L X > < a : K e y V a l u e O f D i a g r a m O b j e c t K e y a n y T y p e z b w N T n L X > < a : K e y > < K e y > T a b l e s \ F i n a n c e _ 1 \ C o l u m n s \ i s s u e _ d   ( Q u a r t e r ) < / K e y > < / a : K e y > < a : V a l u e   i : t y p e = " D i a g r a m D i s p l a y N o d e V i e w S t a t e " > < H e i g h t > 1 5 0 < / H e i g h t > < I s E x p a n d e d > t r u e < / I s E x p a n d e d > < W i d t h > 2 0 0 < / W i d t h > < / a : V a l u e > < / a : K e y V a l u e O f D i a g r a m O b j e c t K e y a n y T y p e z b w N T n L X > < a : K e y V a l u e O f D i a g r a m O b j e c t K e y a n y T y p e z b w N T n L X > < a : K e y > < K e y > T a b l e s \ F i n a n c e _ 1 \ C o l u m n s \ i s s u e _ d   ( M o n t h   I n d e x ) < / K e y > < / a : K e y > < a : V a l u e   i : t y p e = " D i a g r a m D i s p l a y N o d e V i e w S t a t e " > < H e i g h t > 1 5 0 < / H e i g h t > < I s E x p a n d e d > t r u e < / I s E x p a n d e d > < W i d t h > 2 0 0 < / W i d t h > < / a : V a l u e > < / a : K e y V a l u e O f D i a g r a m O b j e c t K e y a n y T y p e z b w N T n L X > < a : K e y V a l u e O f D i a g r a m O b j e c t K e y a n y T y p e z b w N T n L X > < a : K e y > < K e y > T a b l e s \ F i n a n c e _ 1 \ C o l u m n s \ i s s u e _ d   ( M o n t h ) < / K e y > < / a : K e y > < a : V a l u e   i : t y p e = " D i a g r a m D i s p l a y N o d e V i e w S t a t e " > < H e i g h t > 1 5 0 < / H e i g h t > < I s E x p a n d e d > t r u e < / I s E x p a n d e d > < W i d t h > 2 0 0 < / W i d t h > < / a : V a l u e > < / a : K e y V a l u e O f D i a g r a m O b j e c t K e y a n y T y p e z b w N T n L X > < a : K e y V a l u e O f D i a g r a m O b j e c t K e y a n y T y p e z b w N T n L X > < a : K e y > < K e y > T a b l e s \ F i n a n c e _ 1 \ M e a s u r e s \ S u m   o f   l o a n _ a m n t < / K e y > < / a : K e y > < a : V a l u e   i : t y p e = " D i a g r a m D i s p l a y N o d e V i e w S t a t e " > < H e i g h t > 1 5 0 < / H e i g h t > < I s E x p a n d e d > t r u e < / I s E x p a n d e d > < W i d t h > 2 0 0 < / W i d t h > < / a : V a l u e > < / a : K e y V a l u e O f D i a g r a m O b j e c t K e y a n y T y p e z b w N T n L X > < a : K e y V a l u e O f D i a g r a m O b j e c t K e y a n y T y p e z b w N T n L X > < a : K e y > < K e y > T a b l e s \ F i n a n c e _ 1 \ S u m   o f   l o a n _ a m n t \ A d d i t i o n a l   I n f o \ I m p l i c i t   M e a s u r e < / K e y > < / a : K e y > < a : V a l u e   i : t y p e = " D i a g r a m D i s p l a y V i e w S t a t e I D i a g r a m T a g A d d i t i o n a l I n f o " / > < / a : K e y V a l u e O f D i a g r a m O b j e c t K e y a n y T y p e z b w N T n L X > < a : K e y V a l u e O f D i a g r a m O b j e c t K e y a n y T y p e z b w N T n L X > < a : K e y > < K e y > T a b l e s \ F i n a n c e _ 1 \ M e a s u r e s \ C o u n t   o f   l o a n _ s t a t u s < / K e y > < / a : K e y > < a : V a l u e   i : t y p e = " D i a g r a m D i s p l a y N o d e V i e w S t a t e " > < H e i g h t > 1 5 0 < / H e i g h t > < I s E x p a n d e d > t r u e < / I s E x p a n d e d > < W i d t h > 2 0 0 < / W i d t h > < / a : V a l u e > < / a : K e y V a l u e O f D i a g r a m O b j e c t K e y a n y T y p e z b w N T n L X > < a : K e y V a l u e O f D i a g r a m O b j e c t K e y a n y T y p e z b w N T n L X > < a : K e y > < K e y > T a b l e s \ F i n a n c e _ 1 \ C o u n t   o f   l o a n _ s t a t u s \ A d d i t i o n a l   I n f o \ I m p l i c i t   M e a s u r e < / K e y > < / a : K e y > < a : V a l u e   i : t y p e = " D i a g r a m D i s p l a y V i e w S t a t e I D i a g r a m T a g A d d i t i o n a l I n f o " / > < / a : K e y V a l u e O f D i a g r a m O b j e c t K e y a n y T y p e z b w N T n L X > < a : K e y V a l u e O f D i a g r a m O b j e c t K e y a n y T y p e z b w N T n L X > < a : K e y > < K e y > T a b l e s \ F i n a n c e _ 1 \ M e a s u r e s \ S u m   o f   f u n d e d _ a m n t < / K e y > < / a : K e y > < a : V a l u e   i : t y p e = " D i a g r a m D i s p l a y N o d e V i e w S t a t e " > < H e i g h t > 1 5 0 < / H e i g h t > < I s E x p a n d e d > t r u e < / I s E x p a n d e d > < W i d t h > 2 0 0 < / W i d t h > < / a : V a l u e > < / a : K e y V a l u e O f D i a g r a m O b j e c t K e y a n y T y p e z b w N T n L X > < a : K e y V a l u e O f D i a g r a m O b j e c t K e y a n y T y p e z b w N T n L X > < a : K e y > < K e y > T a b l e s \ F i n a n c e _ 1 \ S u m   o f   f u n d e d _ a m n t \ A d d i t i o n a l   I n f o \ I m p l i c i t   M e a s u r e < / K e y > < / a : K e y > < a : V a l u e   i : t y p e = " D i a g r a m D i s p l a y V i e w S t a t e I D i a g r a m T a g A d d i t i o n a l I n f o " / > < / a : K e y V a l u e O f D i a g r a m O b j e c t K e y a n y T y p e z b w N T n L X > < a : K e y V a l u e O f D i a g r a m O b j e c t K e y a n y T y p e z b w N T n L X > < a : K e y > < K e y > T a b l e s \ F i n a n c e _ 1 \ M e a s u r e s \ S u m   o f   i n t _ r a t e < / K e y > < / a : K e y > < a : V a l u e   i : t y p e = " D i a g r a m D i s p l a y N o d e V i e w S t a t e " > < H e i g h t > 1 5 0 < / H e i g h t > < I s E x p a n d e d > t r u e < / I s E x p a n d e d > < W i d t h > 2 0 0 < / W i d t h > < / a : V a l u e > < / a : K e y V a l u e O f D i a g r a m O b j e c t K e y a n y T y p e z b w N T n L X > < a : K e y V a l u e O f D i a g r a m O b j e c t K e y a n y T y p e z b w N T n L X > < a : K e y > < K e y > T a b l e s \ F i n a n c e _ 1 \ S u m   o f   i n t _ r a t e \ A d d i t i o n a l   I n f o \ I m p l i c i t   M e a s u r e < / K e y > < / a : K e y > < a : V a l u e   i : t y p e = " D i a g r a m D i s p l a y V i e w S t a t e I D i a g r a m T a g A d d i t i o n a l I n f o " / > < / a : K e y V a l u e O f D i a g r a m O b j e c t K e y a n y T y p e z b w N T n L X > < a : K e y V a l u e O f D i a g r a m O b j e c t K e y a n y T y p e z b w N T n L X > < a : K e y > < K e y > T a b l e s \ F i n a n c e _ 1 \ M e a s u r e s \ A v e r a g e   o f   i n t _ r a t e < / K e y > < / a : K e y > < a : V a l u e   i : t y p e = " D i a g r a m D i s p l a y N o d e V i e w S t a t e " > < H e i g h t > 1 5 0 < / H e i g h t > < I s E x p a n d e d > t r u e < / I s E x p a n d e d > < W i d t h > 2 0 0 < / W i d t h > < / a : V a l u e > < / a : K e y V a l u e O f D i a g r a m O b j e c t K e y a n y T y p e z b w N T n L X > < a : K e y V a l u e O f D i a g r a m O b j e c t K e y a n y T y p e z b w N T n L X > < a : K e y > < K e y > T a b l e s \ F i n a n c e _ 1 \ A v e r a g e   o f   i n t _ r a t e \ A d d i t i o n a l   I n f o \ I m p l i c i t   M e a s u r e < / K e y > < / a : K e y > < a : V a l u e   i : t y p e = " D i a g r a m D i s p l a y V i e w S t a t e I D i a g r a m T a g A d d i t i o n a l I n f o " / > < / a : K e y V a l u e O f D i a g r a m O b j e c t K e y a n y T y p e z b w N T n L X > < a : K e y V a l u e O f D i a g r a m O b j e c t K e y a n y T y p e z b w N T n L X > < a : K e y > < K e y > T a b l e s \ F i n a n c e _ 1 \ M e a s u r e s \ S u m   o f   m e m b e r _ i d < / K e y > < / a : K e y > < a : V a l u e   i : t y p e = " D i a g r a m D i s p l a y N o d e V i e w S t a t e " > < H e i g h t > 1 5 0 < / H e i g h t > < I s E x p a n d e d > t r u e < / I s E x p a n d e d > < W i d t h > 2 0 0 < / W i d t h > < / a : V a l u e > < / a : K e y V a l u e O f D i a g r a m O b j e c t K e y a n y T y p e z b w N T n L X > < a : K e y V a l u e O f D i a g r a m O b j e c t K e y a n y T y p e z b w N T n L X > < a : K e y > < K e y > T a b l e s \ F i n a n c e _ 1 \ S u m   o f   m e m b e r _ i d \ A d d i t i o n a l   I n f o \ I m p l i c i t   M e a s u r e < / K e y > < / a : K e y > < a : V a l u e   i : t y p e = " D i a g r a m D i s p l a y V i e w S t a t e I D i a g r a m T a g A d d i t i o n a l I n f o " / > < / a : K e y V a l u e O f D i a g r a m O b j e c t K e y a n y T y p e z b w N T n L X > < a : K e y V a l u e O f D i a g r a m O b j e c t K e y a n y T y p e z b w N T n L X > < a : K e y > < K e y > T a b l e s \ F i n a n c e _ 1 \ M e a s u r e s \ S u m   o f   i d < / K e y > < / a : K e y > < a : V a l u e   i : t y p e = " D i a g r a m D i s p l a y N o d e V i e w S t a t e " > < H e i g h t > 1 5 0 < / H e i g h t > < I s E x p a n d e d > t r u e < / I s E x p a n d e d > < W i d t h > 2 0 0 < / W i d t h > < / a : V a l u e > < / a : K e y V a l u e O f D i a g r a m O b j e c t K e y a n y T y p e z b w N T n L X > < a : K e y V a l u e O f D i a g r a m O b j e c t K e y a n y T y p e z b w N T n L X > < a : K e y > < K e y > T a b l e s \ F i n a n c e _ 1 \ S u m   o f   i d \ A d d i t i o n a l   I n f o \ I m p l i c i t   M e a s u r e < / K e y > < / a : K e y > < a : V a l u e   i : t y p e = " D i a g r a m D i s p l a y V i e w S t a t e I D i a g r a m T a g A d d i t i o n a l I n f o " / > < / a : K e y V a l u e O f D i a g r a m O b j e c t K e y a n y T y p e z b w N T n L X > < a : K e y V a l u e O f D i a g r a m O b j e c t K e y a n y T y p e z b w N T n L X > < a : K e y > < K e y > T a b l e s \ F i n a n c e _ 1 \ M e a s u r e s \ C o u n t   o f   i d < / K e y > < / a : K e y > < a : V a l u e   i : t y p e = " D i a g r a m D i s p l a y N o d e V i e w S t a t e " > < H e i g h t > 1 5 0 < / H e i g h t > < I s E x p a n d e d > t r u e < / I s E x p a n d e d > < W i d t h > 2 0 0 < / W i d t h > < / a : V a l u e > < / a : K e y V a l u e O f D i a g r a m O b j e c t K e y a n y T y p e z b w N T n L X > < a : K e y V a l u e O f D i a g r a m O b j e c t K e y a n y T y p e z b w N T n L X > < a : K e y > < K e y > T a b l e s \ F i n a n c e _ 1 \ C o u n t   o f   i d \ A d d i t i o n a l   I n f o \ I m p l i c i t   M e a s u r e < / K e y > < / a : K e y > < a : V a l u e   i : t y p e = " D i a g r a m D i s p l a y V i e w S t a t e I D i a g r a m T a g A d d i t i o n a l I n f o " / > < / a : K e y V a l u e O f D i a g r a m O b j e c t K e y a n y T y p e z b w N T n L X > < a : K e y V a l u e O f D i a g r a m O b j e c t K e y a n y T y p e z b w N T n L X > < a : K e y > < K e y > T a b l e s \ F i n a n c e _ 2 < / K e y > < / a : K e y > < a : V a l u e   i : t y p e = " D i a g r a m D i s p l a y N o d e V i e w S t a t e " > < H e i g h t > 1 5 0 < / H e i g h t > < I s E x p a n d e d > t r u e < / I s E x p a n d e d > < L a y e d O u t > t r u e < / L a y e d O u t > < L e f t > 4 5 2 < / L e f t > < T a b I n d e x > 1 < / T a b I n d e x > < T o p > 3 4 < / T o p > < W i d t h > 2 0 0 < / W i d t h > < / a : V a l u e > < / a : K e y V a l u e O f D i a g r a m O b j e c t K e y a n y T y p e z b w N T n L X > < a : K e y V a l u e O f D i a g r a m O b j e c t K e y a n y T y p e z b w N T n L X > < a : K e y > < K e y > T a b l e s \ F i n a n c e _ 2 \ C o l u m n s \ i d < / K e y > < / a : K e y > < a : V a l u e   i : t y p e = " D i a g r a m D i s p l a y N o d e V i e w S t a t e " > < H e i g h t > 1 5 0 < / H e i g h t > < I s E x p a n d e d > t r u e < / I s E x p a n d e d > < W i d t h > 2 0 0 < / W i d t h > < / a : V a l u e > < / a : K e y V a l u e O f D i a g r a m O b j e c t K e y a n y T y p e z b w N T n L X > < a : K e y V a l u e O f D i a g r a m O b j e c t K e y a n y T y p e z b w N T n L X > < a : K e y > < K e y > T a b l e s \ F i n a n c e _ 2 \ C o l u m n s \ d e l i n q _ 2 y r s < / K e y > < / a : K e y > < a : V a l u e   i : t y p e = " D i a g r a m D i s p l a y N o d e V i e w S t a t e " > < H e i g h t > 1 5 0 < / H e i g h t > < I s E x p a n d e d > t r u e < / I s E x p a n d e d > < W i d t h > 2 0 0 < / W i d t h > < / a : V a l u e > < / a : K e y V a l u e O f D i a g r a m O b j e c t K e y a n y T y p e z b w N T n L X > < a : K e y V a l u e O f D i a g r a m O b j e c t K e y a n y T y p e z b w N T n L X > < a : K e y > < K e y > T a b l e s \ F i n a n c e _ 2 \ C o l u m n s \ e a r l i e s t _ c r _ l i n e < / K e y > < / a : K e y > < a : V a l u e   i : t y p e = " D i a g r a m D i s p l a y N o d e V i e w S t a t e " > < H e i g h t > 1 5 0 < / H e i g h t > < I s E x p a n d e d > t r u e < / I s E x p a n d e d > < W i d t h > 2 0 0 < / W i d t h > < / a : V a l u e > < / a : K e y V a l u e O f D i a g r a m O b j e c t K e y a n y T y p e z b w N T n L X > < a : K e y V a l u e O f D i a g r a m O b j e c t K e y a n y T y p e z b w N T n L X > < a : K e y > < K e y > T a b l e s \ F i n a n c e _ 2 \ C o l u m n s \ i n q _ l a s t _ 6 m t h s < / K e y > < / a : K e y > < a : V a l u e   i : t y p e = " D i a g r a m D i s p l a y N o d e V i e w S t a t e " > < H e i g h t > 1 5 0 < / H e i g h t > < I s E x p a n d e d > t r u e < / I s E x p a n d e d > < W i d t h > 2 0 0 < / W i d t h > < / a : V a l u e > < / a : K e y V a l u e O f D i a g r a m O b j e c t K e y a n y T y p e z b w N T n L X > < a : K e y V a l u e O f D i a g r a m O b j e c t K e y a n y T y p e z b w N T n L X > < a : K e y > < K e y > T a b l e s \ F i n a n c e _ 2 \ C o l u m n s \ m t h s _ s i n c e _ l a s t _ d e l i n q < / K e y > < / a : K e y > < a : V a l u e   i : t y p e = " D i a g r a m D i s p l a y N o d e V i e w S t a t e " > < H e i g h t > 1 5 0 < / H e i g h t > < I s E x p a n d e d > t r u e < / I s E x p a n d e d > < W i d t h > 2 0 0 < / W i d t h > < / a : V a l u e > < / a : K e y V a l u e O f D i a g r a m O b j e c t K e y a n y T y p e z b w N T n L X > < a : K e y V a l u e O f D i a g r a m O b j e c t K e y a n y T y p e z b w N T n L X > < a : K e y > < K e y > T a b l e s \ F i n a n c e _ 2 \ C o l u m n s \ m t h s _ s i n c e _ l a s t _ r e c o r d < / K e y > < / a : K e y > < a : V a l u e   i : t y p e = " D i a g r a m D i s p l a y N o d e V i e w S t a t e " > < H e i g h t > 1 5 0 < / H e i g h t > < I s E x p a n d e d > t r u e < / I s E x p a n d e d > < W i d t h > 2 0 0 < / W i d t h > < / a : V a l u e > < / a : K e y V a l u e O f D i a g r a m O b j e c t K e y a n y T y p e z b w N T n L X > < a : K e y V a l u e O f D i a g r a m O b j e c t K e y a n y T y p e z b w N T n L X > < a : K e y > < K e y > T a b l e s \ F i n a n c e _ 2 \ C o l u m n s \ o p e n _ a c c < / K e y > < / a : K e y > < a : V a l u e   i : t y p e = " D i a g r a m D i s p l a y N o d e V i e w S t a t e " > < H e i g h t > 1 5 0 < / H e i g h t > < I s E x p a n d e d > t r u e < / I s E x p a n d e d > < W i d t h > 2 0 0 < / W i d t h > < / a : V a l u e > < / a : K e y V a l u e O f D i a g r a m O b j e c t K e y a n y T y p e z b w N T n L X > < a : K e y V a l u e O f D i a g r a m O b j e c t K e y a n y T y p e z b w N T n L X > < a : K e y > < K e y > T a b l e s \ F i n a n c e _ 2 \ C o l u m n s \ p u b _ r e c < / K e y > < / a : K e y > < a : V a l u e   i : t y p e = " D i a g r a m D i s p l a y N o d e V i e w S t a t e " > < H e i g h t > 1 5 0 < / H e i g h t > < I s E x p a n d e d > t r u e < / I s E x p a n d e d > < W i d t h > 2 0 0 < / W i d t h > < / a : V a l u e > < / a : K e y V a l u e O f D i a g r a m O b j e c t K e y a n y T y p e z b w N T n L X > < a : K e y V a l u e O f D i a g r a m O b j e c t K e y a n y T y p e z b w N T n L X > < a : K e y > < K e y > T a b l e s \ F i n a n c e _ 2 \ C o l u m n s \ r e v o l _ b a l < / K e y > < / a : K e y > < a : V a l u e   i : t y p e = " D i a g r a m D i s p l a y N o d e V i e w S t a t e " > < H e i g h t > 1 5 0 < / H e i g h t > < I s E x p a n d e d > t r u e < / I s E x p a n d e d > < W i d t h > 2 0 0 < / W i d t h > < / a : V a l u e > < / a : K e y V a l u e O f D i a g r a m O b j e c t K e y a n y T y p e z b w N T n L X > < a : K e y V a l u e O f D i a g r a m O b j e c t K e y a n y T y p e z b w N T n L X > < a : K e y > < K e y > T a b l e s \ F i n a n c e _ 2 \ C o l u m n s \ r e v o l _ u t i l < / K e y > < / a : K e y > < a : V a l u e   i : t y p e = " D i a g r a m D i s p l a y N o d e V i e w S t a t e " > < H e i g h t > 1 5 0 < / H e i g h t > < I s E x p a n d e d > t r u e < / I s E x p a n d e d > < W i d t h > 2 0 0 < / W i d t h > < / a : V a l u e > < / a : K e y V a l u e O f D i a g r a m O b j e c t K e y a n y T y p e z b w N T n L X > < a : K e y V a l u e O f D i a g r a m O b j e c t K e y a n y T y p e z b w N T n L X > < a : K e y > < K e y > T a b l e s \ F i n a n c e _ 2 \ C o l u m n s \ t o t a l _ a c c < / K e y > < / a : K e y > < a : V a l u e   i : t y p e = " D i a g r a m D i s p l a y N o d e V i e w S t a t e " > < H e i g h t > 1 5 0 < / H e i g h t > < I s E x p a n d e d > t r u e < / I s E x p a n d e d > < W i d t h > 2 0 0 < / W i d t h > < / a : V a l u e > < / a : K e y V a l u e O f D i a g r a m O b j e c t K e y a n y T y p e z b w N T n L X > < a : K e y V a l u e O f D i a g r a m O b j e c t K e y a n y T y p e z b w N T n L X > < a : K e y > < K e y > T a b l e s \ F i n a n c e _ 2 \ C o l u m n s \ i n i t i a l _ l i s t _ s t a t u s < / K e y > < / a : K e y > < a : V a l u e   i : t y p e = " D i a g r a m D i s p l a y N o d e V i e w S t a t e " > < H e i g h t > 1 5 0 < / H e i g h t > < I s E x p a n d e d > t r u e < / I s E x p a n d e d > < W i d t h > 2 0 0 < / W i d t h > < / a : V a l u e > < / a : K e y V a l u e O f D i a g r a m O b j e c t K e y a n y T y p e z b w N T n L X > < a : K e y V a l u e O f D i a g r a m O b j e c t K e y a n y T y p e z b w N T n L X > < a : K e y > < K e y > T a b l e s \ F i n a n c e _ 2 \ C o l u m n s \ o u t _ p r n c p < / K e y > < / a : K e y > < a : V a l u e   i : t y p e = " D i a g r a m D i s p l a y N o d e V i e w S t a t e " > < H e i g h t > 1 5 0 < / H e i g h t > < I s E x p a n d e d > t r u e < / I s E x p a n d e d > < W i d t h > 2 0 0 < / W i d t h > < / a : V a l u e > < / a : K e y V a l u e O f D i a g r a m O b j e c t K e y a n y T y p e z b w N T n L X > < a : K e y V a l u e O f D i a g r a m O b j e c t K e y a n y T y p e z b w N T n L X > < a : K e y > < K e y > T a b l e s \ F i n a n c e _ 2 \ C o l u m n s \ o u t _ p r n c p _ i n v < / K e y > < / a : K e y > < a : V a l u e   i : t y p e = " D i a g r a m D i s p l a y N o d e V i e w S t a t e " > < H e i g h t > 1 5 0 < / H e i g h t > < I s E x p a n d e d > t r u e < / I s E x p a n d e d > < W i d t h > 2 0 0 < / W i d t h > < / a : V a l u e > < / a : K e y V a l u e O f D i a g r a m O b j e c t K e y a n y T y p e z b w N T n L X > < a : K e y V a l u e O f D i a g r a m O b j e c t K e y a n y T y p e z b w N T n L X > < a : K e y > < K e y > T a b l e s \ F i n a n c e _ 2 \ C o l u m n s \ t o t a l _ p y m n t < / K e y > < / a : K e y > < a : V a l u e   i : t y p e = " D i a g r a m D i s p l a y N o d e V i e w S t a t e " > < H e i g h t > 1 5 0 < / H e i g h t > < I s E x p a n d e d > t r u e < / I s E x p a n d e d > < W i d t h > 2 0 0 < / W i d t h > < / a : V a l u e > < / a : K e y V a l u e O f D i a g r a m O b j e c t K e y a n y T y p e z b w N T n L X > < a : K e y V a l u e O f D i a g r a m O b j e c t K e y a n y T y p e z b w N T n L X > < a : K e y > < K e y > T a b l e s \ F i n a n c e _ 2 \ C o l u m n s \ t o t a l _ p y m n t _ i n v < / K e y > < / a : K e y > < a : V a l u e   i : t y p e = " D i a g r a m D i s p l a y N o d e V i e w S t a t e " > < H e i g h t > 1 5 0 < / H e i g h t > < I s E x p a n d e d > t r u e < / I s E x p a n d e d > < W i d t h > 2 0 0 < / W i d t h > < / a : V a l u e > < / a : K e y V a l u e O f D i a g r a m O b j e c t K e y a n y T y p e z b w N T n L X > < a : K e y V a l u e O f D i a g r a m O b j e c t K e y a n y T y p e z b w N T n L X > < a : K e y > < K e y > T a b l e s \ F i n a n c e _ 2 \ C o l u m n s \ t o t a l _ r e c _ p r n c p < / K e y > < / a : K e y > < a : V a l u e   i : t y p e = " D i a g r a m D i s p l a y N o d e V i e w S t a t e " > < H e i g h t > 1 5 0 < / H e i g h t > < I s E x p a n d e d > t r u e < / I s E x p a n d e d > < W i d t h > 2 0 0 < / W i d t h > < / a : V a l u e > < / a : K e y V a l u e O f D i a g r a m O b j e c t K e y a n y T y p e z b w N T n L X > < a : K e y V a l u e O f D i a g r a m O b j e c t K e y a n y T y p e z b w N T n L X > < a : K e y > < K e y > T a b l e s \ F i n a n c e _ 2 \ C o l u m n s \ t o t a l _ r e c _ i n t < / K e y > < / a : K e y > < a : V a l u e   i : t y p e = " D i a g r a m D i s p l a y N o d e V i e w S t a t e " > < H e i g h t > 1 5 0 < / H e i g h t > < I s E x p a n d e d > t r u e < / I s E x p a n d e d > < W i d t h > 2 0 0 < / W i d t h > < / a : V a l u e > < / a : K e y V a l u e O f D i a g r a m O b j e c t K e y a n y T y p e z b w N T n L X > < a : K e y V a l u e O f D i a g r a m O b j e c t K e y a n y T y p e z b w N T n L X > < a : K e y > < K e y > T a b l e s \ F i n a n c e _ 2 \ C o l u m n s \ t o t a l _ r e c _ l a t e _ f e e < / K e y > < / a : K e y > < a : V a l u e   i : t y p e = " D i a g r a m D i s p l a y N o d e V i e w S t a t e " > < H e i g h t > 1 5 0 < / H e i g h t > < I s E x p a n d e d > t r u e < / I s E x p a n d e d > < W i d t h > 2 0 0 < / W i d t h > < / a : V a l u e > < / a : K e y V a l u e O f D i a g r a m O b j e c t K e y a n y T y p e z b w N T n L X > < a : K e y V a l u e O f D i a g r a m O b j e c t K e y a n y T y p e z b w N T n L X > < a : K e y > < K e y > T a b l e s \ F i n a n c e _ 2 \ C o l u m n s \ r e c o v e r i e s < / K e y > < / a : K e y > < a : V a l u e   i : t y p e = " D i a g r a m D i s p l a y N o d e V i e w S t a t e " > < H e i g h t > 1 5 0 < / H e i g h t > < I s E x p a n d e d > t r u e < / I s E x p a n d e d > < W i d t h > 2 0 0 < / W i d t h > < / a : V a l u e > < / a : K e y V a l u e O f D i a g r a m O b j e c t K e y a n y T y p e z b w N T n L X > < a : K e y V a l u e O f D i a g r a m O b j e c t K e y a n y T y p e z b w N T n L X > < a : K e y > < K e y > T a b l e s \ F i n a n c e _ 2 \ C o l u m n s \ c o l l e c t i o n _ r e c o v e r y _ f e e < / K e y > < / a : K e y > < a : V a l u e   i : t y p e = " D i a g r a m D i s p l a y N o d e V i e w S t a t e " > < H e i g h t > 1 5 0 < / H e i g h t > < I s E x p a n d e d > t r u e < / I s E x p a n d e d > < W i d t h > 2 0 0 < / W i d t h > < / a : V a l u e > < / a : K e y V a l u e O f D i a g r a m O b j e c t K e y a n y T y p e z b w N T n L X > < a : K e y V a l u e O f D i a g r a m O b j e c t K e y a n y T y p e z b w N T n L X > < a : K e y > < K e y > T a b l e s \ F i n a n c e _ 2 \ C o l u m n s \ l a s t _ p y m n t _ d < / K e y > < / a : K e y > < a : V a l u e   i : t y p e = " D i a g r a m D i s p l a y N o d e V i e w S t a t e " > < H e i g h t > 1 5 0 < / H e i g h t > < I s E x p a n d e d > t r u e < / I s E x p a n d e d > < W i d t h > 2 0 0 < / W i d t h > < / a : V a l u e > < / a : K e y V a l u e O f D i a g r a m O b j e c t K e y a n y T y p e z b w N T n L X > < a : K e y V a l u e O f D i a g r a m O b j e c t K e y a n y T y p e z b w N T n L X > < a : K e y > < K e y > T a b l e s \ F i n a n c e _ 2 \ C o l u m n s \ l a s t _ p y m n t _ a m n t < / K e y > < / a : K e y > < a : V a l u e   i : t y p e = " D i a g r a m D i s p l a y N o d e V i e w S t a t e " > < H e i g h t > 1 5 0 < / H e i g h t > < I s E x p a n d e d > t r u e < / I s E x p a n d e d > < W i d t h > 2 0 0 < / W i d t h > < / a : V a l u e > < / a : K e y V a l u e O f D i a g r a m O b j e c t K e y a n y T y p e z b w N T n L X > < a : K e y V a l u e O f D i a g r a m O b j e c t K e y a n y T y p e z b w N T n L X > < a : K e y > < K e y > T a b l e s \ F i n a n c e _ 2 \ C o l u m n s \ n e x t _ p y m n t _ d < / K e y > < / a : K e y > < a : V a l u e   i : t y p e = " D i a g r a m D i s p l a y N o d e V i e w S t a t e " > < H e i g h t > 1 5 0 < / H e i g h t > < I s E x p a n d e d > t r u e < / I s E x p a n d e d > < W i d t h > 2 0 0 < / W i d t h > < / a : V a l u e > < / a : K e y V a l u e O f D i a g r a m O b j e c t K e y a n y T y p e z b w N T n L X > < a : K e y V a l u e O f D i a g r a m O b j e c t K e y a n y T y p e z b w N T n L X > < a : K e y > < K e y > T a b l e s \ F i n a n c e _ 2 \ C o l u m n s \ l a s t _ c r e d i t _ p u l l _ d < / K e y > < / a : K e y > < a : V a l u e   i : t y p e = " D i a g r a m D i s p l a y N o d e V i e w S t a t e " > < H e i g h t > 1 5 0 < / H e i g h t > < I s E x p a n d e d > t r u e < / I s E x p a n d e d > < W i d t h > 2 0 0 < / W i d t h > < / a : V a l u e > < / a : K e y V a l u e O f D i a g r a m O b j e c t K e y a n y T y p e z b w N T n L X > < a : K e y V a l u e O f D i a g r a m O b j e c t K e y a n y T y p e z b w N T n L X > < a : K e y > < K e y > T a b l e s \ F i n a n c e _ 2 \ C o l u m n s \ l a s t _ p y m n t _ d   ( Y e a r ) < / K e y > < / a : K e y > < a : V a l u e   i : t y p e = " D i a g r a m D i s p l a y N o d e V i e w S t a t e " > < H e i g h t > 1 5 0 < / H e i g h t > < I s E x p a n d e d > t r u e < / I s E x p a n d e d > < W i d t h > 2 0 0 < / W i d t h > < / a : V a l u e > < / a : K e y V a l u e O f D i a g r a m O b j e c t K e y a n y T y p e z b w N T n L X > < a : K e y V a l u e O f D i a g r a m O b j e c t K e y a n y T y p e z b w N T n L X > < a : K e y > < K e y > T a b l e s \ F i n a n c e _ 2 \ C o l u m n s \ l a s t _ p y m n t _ d   ( Q u a r t e r ) < / K e y > < / a : K e y > < a : V a l u e   i : t y p e = " D i a g r a m D i s p l a y N o d e V i e w S t a t e " > < H e i g h t > 1 5 0 < / H e i g h t > < I s E x p a n d e d > t r u e < / I s E x p a n d e d > < W i d t h > 2 0 0 < / W i d t h > < / a : V a l u e > < / a : K e y V a l u e O f D i a g r a m O b j e c t K e y a n y T y p e z b w N T n L X > < a : K e y V a l u e O f D i a g r a m O b j e c t K e y a n y T y p e z b w N T n L X > < a : K e y > < K e y > T a b l e s \ F i n a n c e _ 2 \ C o l u m n s \ l a s t _ p y m n t _ d   ( M o n t h   I n d e x ) < / K e y > < / a : K e y > < a : V a l u e   i : t y p e = " D i a g r a m D i s p l a y N o d e V i e w S t a t e " > < H e i g h t > 1 5 0 < / H e i g h t > < I s E x p a n d e d > t r u e < / I s E x p a n d e d > < W i d t h > 2 0 0 < / W i d t h > < / a : V a l u e > < / a : K e y V a l u e O f D i a g r a m O b j e c t K e y a n y T y p e z b w N T n L X > < a : K e y V a l u e O f D i a g r a m O b j e c t K e y a n y T y p e z b w N T n L X > < a : K e y > < K e y > T a b l e s \ F i n a n c e _ 2 \ C o l u m n s \ l a s t _ p y m n t _ d   ( M o n t h ) < / K e y > < / a : K e y > < a : V a l u e   i : t y p e = " D i a g r a m D i s p l a y N o d e V i e w S t a t e " > < H e i g h t > 1 5 0 < / H e i g h t > < I s E x p a n d e d > t r u e < / I s E x p a n d e d > < W i d t h > 2 0 0 < / W i d t h > < / a : V a l u e > < / a : K e y V a l u e O f D i a g r a m O b j e c t K e y a n y T y p e z b w N T n L X > < a : K e y V a l u e O f D i a g r a m O b j e c t K e y a n y T y p e z b w N T n L X > < a : K e y > < K e y > T a b l e s \ F i n a n c e _ 2 \ M e a s u r e s \ S u m   o f   r e v o l _ b a l < / K e y > < / a : K e y > < a : V a l u e   i : t y p e = " D i a g r a m D i s p l a y N o d e V i e w S t a t e " > < H e i g h t > 1 5 0 < / H e i g h t > < I s E x p a n d e d > t r u e < / I s E x p a n d e d > < W i d t h > 2 0 0 < / W i d t h > < / a : V a l u e > < / a : K e y V a l u e O f D i a g r a m O b j e c t K e y a n y T y p e z b w N T n L X > < a : K e y V a l u e O f D i a g r a m O b j e c t K e y a n y T y p e z b w N T n L X > < a : K e y > < K e y > T a b l e s \ F i n a n c e _ 2 \ S u m   o f   r e v o l _ b a l \ A d d i t i o n a l   I n f o \ I m p l i c i t   M e a s u r e < / K e y > < / a : K e y > < a : V a l u e   i : t y p e = " D i a g r a m D i s p l a y V i e w S t a t e I D i a g r a m T a g A d d i t i o n a l I n f o " / > < / a : K e y V a l u e O f D i a g r a m O b j e c t K e y a n y T y p e z b w N T n L X > < a : K e y V a l u e O f D i a g r a m O b j e c t K e y a n y T y p e z b w N T n L X > < a : K e y > < K e y > T a b l e s \ F i n a n c e _ 2 \ M e a s u r e s \ S u m   o f   t o t a l _ p y m n t < / K e y > < / a : K e y > < a : V a l u e   i : t y p e = " D i a g r a m D i s p l a y N o d e V i e w S t a t e " > < H e i g h t > 1 5 0 < / H e i g h t > < I s E x p a n d e d > t r u e < / I s E x p a n d e d > < W i d t h > 2 0 0 < / W i d t h > < / a : V a l u e > < / a : K e y V a l u e O f D i a g r a m O b j e c t K e y a n y T y p e z b w N T n L X > < a : K e y V a l u e O f D i a g r a m O b j e c t K e y a n y T y p e z b w N T n L X > < a : K e y > < K e y > T a b l e s \ F i n a n c e _ 2 \ S u m   o f   t o t a l _ p y m n t \ A d d i t i o n a l   I n f o \ I m p l i c i t   M e a s u r e < / K e y > < / a : K e y > < a : V a l u e   i : t y p e = " D i a g r a m D i s p l a y V i e w S t a t e I D i a g r a m T a g A d d i t i o n a l I n f o " / > < / a : K e y V a l u e O f D i a g r a m O b j e c t K e y a n y T y p e z b w N T n L X > < a : K e y V a l u e O f D i a g r a m O b j e c t K e y a n y T y p e z b w N T n L X > < a : K e y > < K e y > T a b l e s \ F i n a n c e _ 2 \ M e a s u r e s \ C o u n t   o f   l a s t _ c r e d i t _ p u l l _ d < / K e y > < / a : K e y > < a : V a l u e   i : t y p e = " D i a g r a m D i s p l a y N o d e V i e w S t a t e " > < H e i g h t > 1 5 0 < / H e i g h t > < I s E x p a n d e d > t r u e < / I s E x p a n d e d > < W i d t h > 2 0 0 < / W i d t h > < / a : V a l u e > < / a : K e y V a l u e O f D i a g r a m O b j e c t K e y a n y T y p e z b w N T n L X > < a : K e y V a l u e O f D i a g r a m O b j e c t K e y a n y T y p e z b w N T n L X > < a : K e y > < K e y > T a b l e s \ F i n a n c e _ 2 \ C o u n t   o f   l a s t _ c r e d i t _ p u l l _ d \ A d d i t i o n a l   I n f o \ I m p l i c i t   M e a s u r e < / K e y > < / a : K e y > < a : V a l u e   i : t y p e = " D i a g r a m D i s p l a y V i e w S t a t e I D i a g r a m T a g A d d i t i o n a l I n f o " / > < / a : K e y V a l u e O f D i a g r a m O b j e c t K e y a n y T y p e z b w N T n L X > < a : K e y V a l u e O f D i a g r a m O b j e c t K e y a n y T y p e z b w N T n L X > < a : K e y > < K e y > T a b l e s \ F i n a n c e _ 2 \ M e a s u r e s \ C o u n t   o f   l a s t _ p y m n t _ d < / K e y > < / a : K e y > < a : V a l u e   i : t y p e = " D i a g r a m D i s p l a y N o d e V i e w S t a t e " > < H e i g h t > 1 5 0 < / H e i g h t > < I s E x p a n d e d > t r u e < / I s E x p a n d e d > < W i d t h > 2 0 0 < / W i d t h > < / a : V a l u e > < / a : K e y V a l u e O f D i a g r a m O b j e c t K e y a n y T y p e z b w N T n L X > < a : K e y V a l u e O f D i a g r a m O b j e c t K e y a n y T y p e z b w N T n L X > < a : K e y > < K e y > T a b l e s \ F i n a n c e _ 2 \ C o u n t   o f   l a s t _ p y m n t _ d \ A d d i t i o n a l   I n f o \ I m p l i c i t   M e a s u r e < / K e y > < / a : K e y > < a : V a l u e   i : t y p e = " D i a g r a m D i s p l a y V i e w S t a t e I D i a g r a m T a g A d d i t i o n a l I n f o " / > < / a : K e y V a l u e O f D i a g r a m O b j e c t K e y a n y T y p e z b w N T n L X > < a : K e y V a l u e O f D i a g r a m O b j e c t K e y a n y T y p e z b w N T n L X > < a : K e y > < K e y > T a b l e s \ F i n a n c e _ 2 \ M e a s u r e s \ S u m   o f   o u t _ p r n c p < / K e y > < / a : K e y > < a : V a l u e   i : t y p e = " D i a g r a m D i s p l a y N o d e V i e w S t a t e " > < H e i g h t > 1 5 0 < / H e i g h t > < I s E x p a n d e d > t r u e < / I s E x p a n d e d > < W i d t h > 2 0 0 < / W i d t h > < / a : V a l u e > < / a : K e y V a l u e O f D i a g r a m O b j e c t K e y a n y T y p e z b w N T n L X > < a : K e y V a l u e O f D i a g r a m O b j e c t K e y a n y T y p e z b w N T n L X > < a : K e y > < K e y > T a b l e s \ F i n a n c e _ 2 \ S u m   o f   o u t _ p r n c p \ A d d i t i o n a l   I n f o \ I m p l i c i t   M e a s u r e < / K e y > < / a : K e y > < a : V a l u e   i : t y p e = " D i a g r a m D i s p l a y V i e w S t a t e I D i a g r a m T a g A d d i t i o n a l I n f o " / > < / a : K e y V a l u e O f D i a g r a m O b j e c t K e y a n y T y p e z b w N T n L X > < a : K e y V a l u e O f D i a g r a m O b j e c t K e y a n y T y p e z b w N T n L X > < a : K e y > < K e y > T a b l e s \ F i n a n c e _ 2 \ M e a s u r e s \ S u m   o f   r e v o l _ u t i l < / K e y > < / a : K e y > < a : V a l u e   i : t y p e = " D i a g r a m D i s p l a y N o d e V i e w S t a t e " > < H e i g h t > 1 5 0 < / H e i g h t > < I s E x p a n d e d > t r u e < / I s E x p a n d e d > < W i d t h > 2 0 0 < / W i d t h > < / a : V a l u e > < / a : K e y V a l u e O f D i a g r a m O b j e c t K e y a n y T y p e z b w N T n L X > < a : K e y V a l u e O f D i a g r a m O b j e c t K e y a n y T y p e z b w N T n L X > < a : K e y > < K e y > T a b l e s \ F i n a n c e _ 2 \ S u m   o f   r e v o l _ u t i l \ A d d i t i o n a l   I n f o \ I m p l i c i t   M e a s u r e < / K e y > < / a : K e y > < a : V a l u e   i : t y p e = " D i a g r a m D i s p l a y V i e w S t a t e I D i a g r a m T a g A d d i t i o n a l I n f o " / > < / a : K e y V a l u e O f D i a g r a m O b j e c t K e y a n y T y p e z b w N T n L X > < a : K e y V a l u e O f D i a g r a m O b j e c t K e y a n y T y p e z b w N T n L X > < a : K e y > < K e y > T a b l e s \ F i n a n c e _ 2 \ M e a s u r e s \ M a x   o f   r e v o l _ u t i l < / K e y > < / a : K e y > < a : V a l u e   i : t y p e = " D i a g r a m D i s p l a y N o d e V i e w S t a t e " > < H e i g h t > 1 5 0 < / H e i g h t > < I s E x p a n d e d > t r u e < / I s E x p a n d e d > < W i d t h > 2 0 0 < / W i d t h > < / a : V a l u e > < / a : K e y V a l u e O f D i a g r a m O b j e c t K e y a n y T y p e z b w N T n L X > < a : K e y V a l u e O f D i a g r a m O b j e c t K e y a n y T y p e z b w N T n L X > < a : K e y > < K e y > T a b l e s \ F i n a n c e _ 2 \ M a x   o f   r e v o l _ u t i l \ A d d i t i o n a l   I n f o \ I m p l i c i t   M e a s u r e < / K e y > < / a : K e y > < a : V a l u e   i : t y p e = " D i a g r a m D i s p l a y V i e w S t a t e I D i a g r a m T a g A d d i t i o n a l I n f o " / > < / a : K e y V a l u e O f D i a g r a m O b j e c t K e y a n y T y p e z b w N T n L X > < a : K e y V a l u e O f D i a g r a m O b j e c t K e y a n y T y p e z b w N T n L X > < a : K e y > < K e y > T a b l e s \ F i n a n c e _ 2 \ M e a s u r e s \ M a x   o f   r e v o l _ b a l < / K e y > < / a : K e y > < a : V a l u e   i : t y p e = " D i a g r a m D i s p l a y N o d e V i e w S t a t e " > < H e i g h t > 1 5 0 < / H e i g h t > < I s E x p a n d e d > t r u e < / I s E x p a n d e d > < W i d t h > 2 0 0 < / W i d t h > < / a : V a l u e > < / a : K e y V a l u e O f D i a g r a m O b j e c t K e y a n y T y p e z b w N T n L X > < a : K e y V a l u e O f D i a g r a m O b j e c t K e y a n y T y p e z b w N T n L X > < a : K e y > < K e y > T a b l e s \ F i n a n c e _ 2 \ M a x   o f   r e v o l _ b a l \ A d d i t i o n a l   I n f o \ I m p l i c i t   M e a s u r e < / K e y > < / a : K e y > < a : V a l u e   i : t y p e = " D i a g r a m D i s p l a y V i e w S t a t e I D i a g r a m T a g A d d i t i o n a l I n f o " / > < / a : K e y V a l u e O f D i a g r a m O b j e c t K e y a n y T y p e z b w N T n L X > < a : K e y V a l u e O f D i a g r a m O b j e c t K e y a n y T y p e z b w N T n L X > < a : K e y > < K e y > R e l a t i o n s h i p s \ & l t ; T a b l e s \ F i n a n c e _ 2 \ C o l u m n s \ i d & g t ; - & l t ; T a b l e s \ F i n a n c e _ 1 \ C o l u m n s \ i d & g t ; < / K e y > < / a : K e y > < a : V a l u e   i : t y p e = " D i a g r a m D i s p l a y L i n k V i e w S t a t e " > < A u t o m a t i o n P r o p e r t y H e l p e r T e x t > E n d   p o i n t   1 :   ( 4 3 6 , 1 0 9 ) .   E n d   p o i n t   2 :   ( 2 7 3 , 8 0 )   < / A u t o m a t i o n P r o p e r t y H e l p e r T e x t > < L a y e d O u t > t r u e < / L a y e d O u t > < P o i n t s   x m l n s : b = " h t t p : / / s c h e m a s . d a t a c o n t r a c t . o r g / 2 0 0 4 / 0 7 / S y s t e m . W i n d o w s " > < b : P o i n t > < b : _ x > 4 3 6 < / b : _ x > < b : _ y > 1 0 9 . 0 0 0 0 0 0 0 0 0 0 0 0 0 1 < / b : _ y > < / b : P o i n t > < b : P o i n t > < b : _ x > 3 5 6 . 5 < / b : _ x > < b : _ y > 1 0 9 < / b : _ y > < / b : P o i n t > < b : P o i n t > < b : _ x > 3 5 4 . 5 < / b : _ x > < b : _ y > 1 0 7 < / b : _ y > < / b : P o i n t > < b : P o i n t > < b : _ x > 3 5 4 . 5 < / b : _ x > < b : _ y > 8 2 < / b : _ y > < / b : P o i n t > < b : P o i n t > < b : _ x > 3 5 2 . 5 < / b : _ x > < b : _ y > 8 0 < / b : _ y > < / b : P o i n t > < b : P o i n t > < b : _ x > 2 7 3 < / b : _ x > < b : _ y > 8 0 < / b : _ y > < / b : P o i n t > < / P o i n t s > < / a : V a l u e > < / a : K e y V a l u e O f D i a g r a m O b j e c t K e y a n y T y p e z b w N T n L X > < a : K e y V a l u e O f D i a g r a m O b j e c t K e y a n y T y p e z b w N T n L X > < a : K e y > < K e y > R e l a t i o n s h i p s \ & l t ; T a b l e s \ F i n a n c e _ 2 \ C o l u m n s \ i d & g t ; - & l t ; T a b l e s \ F i n a n c e _ 1 \ C o l u m n s \ i d & g t ; \ F K < / K e y > < / a : K e y > < a : V a l u e   i : t y p e = " D i a g r a m D i s p l a y L i n k E n d p o i n t V i e w S t a t e " > < H e i g h t > 1 6 < / H e i g h t > < L a b e l L o c a t i o n   x m l n s : b = " h t t p : / / s c h e m a s . d a t a c o n t r a c t . o r g / 2 0 0 4 / 0 7 / S y s t e m . W i n d o w s " > < b : _ x > 4 3 6 < / b : _ x > < b : _ y > 1 0 1 . 0 0 0 0 0 0 0 0 0 0 0 0 0 1 < / b : _ y > < / L a b e l L o c a t i o n > < L o c a t i o n   x m l n s : b = " h t t p : / / s c h e m a s . d a t a c o n t r a c t . o r g / 2 0 0 4 / 0 7 / S y s t e m . W i n d o w s " > < b : _ x > 4 5 2 < / b : _ x > < b : _ y > 1 0 9 < / b : _ y > < / L o c a t i o n > < S h a p e R o t a t e A n g l e > 1 7 9 . 9 9 9 9 9 9 9 9 9 9 9 9 9 4 < / S h a p e R o t a t e A n g l e > < W i d t h > 1 6 < / W i d t h > < / a : V a l u e > < / a : K e y V a l u e O f D i a g r a m O b j e c t K e y a n y T y p e z b w N T n L X > < a : K e y V a l u e O f D i a g r a m O b j e c t K e y a n y T y p e z b w N T n L X > < a : K e y > < K e y > R e l a t i o n s h i p s \ & l t ; T a b l e s \ F i n a n c e _ 2 \ C o l u m n s \ i d & g t ; - & l t ; T a b l e s \ F i n a n c e _ 1 \ C o l u m n s \ i d & g t ; \ P K < / K e y > < / a : K e y > < a : V a l u e   i : t y p e = " D i a g r a m D i s p l a y L i n k E n d p o i n t V i e w S t a t e " > < H e i g h t > 1 6 < / H e i g h t > < L a b e l L o c a t i o n   x m l n s : b = " h t t p : / / s c h e m a s . d a t a c o n t r a c t . o r g / 2 0 0 4 / 0 7 / S y s t e m . W i n d o w s " > < b : _ x > 2 5 7 < / b : _ x > < b : _ y > 7 2 < / b : _ y > < / L a b e l L o c a t i o n > < L o c a t i o n   x m l n s : b = " h t t p : / / s c h e m a s . d a t a c o n t r a c t . o r g / 2 0 0 4 / 0 7 / S y s t e m . W i n d o w s " > < b : _ x > 2 5 7 < / b : _ x > < b : _ y > 8 0 < / b : _ y > < / L o c a t i o n > < S h a p e R o t a t e A n g l e > 3 6 0 < / S h a p e R o t a t e A n g l e > < W i d t h > 1 6 < / W i d t h > < / a : V a l u e > < / a : K e y V a l u e O f D i a g r a m O b j e c t K e y a n y T y p e z b w N T n L X > < a : K e y V a l u e O f D i a g r a m O b j e c t K e y a n y T y p e z b w N T n L X > < a : K e y > < K e y > R e l a t i o n s h i p s \ & l t ; T a b l e s \ F i n a n c e _ 2 \ C o l u m n s \ i d & g t ; - & l t ; T a b l e s \ F i n a n c e _ 1 \ C o l u m n s \ i d & g t ; \ C r o s s F i l t e r < / K e y > < / a : K e y > < a : V a l u e   i : t y p e = " D i a g r a m D i s p l a y L i n k C r o s s F i l t e r V i e w S t a t e " > < P o i n t s   x m l n s : b = " h t t p : / / s c h e m a s . d a t a c o n t r a c t . o r g / 2 0 0 4 / 0 7 / S y s t e m . W i n d o w s " > < b : P o i n t > < b : _ x > 4 3 6 < / b : _ x > < b : _ y > 1 0 9 . 0 0 0 0 0 0 0 0 0 0 0 0 0 1 < / b : _ y > < / b : P o i n t > < b : P o i n t > < b : _ x > 3 5 6 . 5 < / b : _ x > < b : _ y > 1 0 9 < / b : _ y > < / b : P o i n t > < b : P o i n t > < b : _ x > 3 5 4 . 5 < / b : _ x > < b : _ y > 1 0 7 < / b : _ y > < / b : P o i n t > < b : P o i n t > < b : _ x > 3 5 4 . 5 < / b : _ x > < b : _ y > 8 2 < / b : _ y > < / b : P o i n t > < b : P o i n t > < b : _ x > 3 5 2 . 5 < / b : _ x > < b : _ y > 8 0 < / b : _ y > < / b : P o i n t > < b : P o i n t > < b : _ x > 2 7 3 < / b : _ x > < b : _ y > 8 0 < / b : _ y > < / b : P o i n t > < / P o i n t s > < / a : V a l u e > < / a : K e y V a l u e O f D i a g r a m O b j e c t K e y a n y T y p e z b w N T n L X > < / V i e w S t a t e s > < / D i a g r a m M a n a g e r . S e r i a l i z a b l e D i a g r a m > < / A r r a y O f D i a g r a m M a n a g e r . S e r i a l i z a b l e D i a g r a m > ] ] > < / C u s t o m C o n t e n t > < / G e m i n i > 
</file>

<file path=customXml/item12.xml>��< ? x m l   v e r s i o n = " 1 . 0 "   e n c o d i n g = " U T F - 1 6 " ? > < G e m i n i   x m l n s = " h t t p : / / g e m i n i / p i v o t c u s t o m i z a t i o n / M a n u a l C a l c M o d e " > < C u s t o m C o n t e n t > < ! [ C D A T A [ F a l s e ] ] > < / C u s t o m C o n t e n t > < / G e m i n i > 
</file>

<file path=customXml/item13.xml>��< ? x m l   v e r s i o n = " 1 . 0 "   e n c o d i n g = " U T F - 1 6 " ? > < G e m i n i   x m l n s = " h t t p : / / g e m i n i / p i v o t c u s t o m i z a t i o n / P o w e r P i v o t V e r s i o n " > < C u s t o m C o n t e n t > < ! [ C D A T A [ 2 0 1 5 . 1 3 0 . 1 6 0 5 . 1 5 6 7 ] ] > < / 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 F i n a n c e _ 1 _ 0 0 0 e f 5 7 c - a f b 7 - 4 c 0 6 - a 4 6 e - 4 0 6 7 8 4 0 9 b c c 4 < / 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S a n d b o x N o n E m p t y " > < C u s t o m C o n t e n t > < ! [ C D A T A [ 1 ] ] > < / C u s t o m C o n t e n t > < / G e m i n i > 
</file>

<file path=customXml/item17.xml>��< ? x m l   v e r s i o n = " 1 . 0 "   e n c o d i n g = " U T F - 1 6 "   s t a n d a l o n e = " n o " ? > < D a t a M a s h u p   x m l n s = " h t t p : / / s c h e m a s . m i c r o s o f t . c o m / D a t a M a s h u p " > A A A A A K I 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y a C i E 6 4 A A A D 4 A A A A E g A A A E N v b m Z p Z y 9 Q Y W N r Y W d l L n h t b I S P Q Q u C M B z F 7 0 H f Q X Z 3 m w s E Z c 5 D 1 4 R A i q 5 D h 4 7 0 v 9 D Z / G 4 d + k h 9 h Z S y u n V 8 7 / 3 g v f e 4 3 X k 6 t o 1 3 V V 2 v D S Q o w B R 5 v Z V Q y s a A S h A Y l I r 1 i u 9 l c Z a V 8 i Y a + n j s y w T V 1 l 5 i Q p x z 2 G 2 w 6 S r C K A 3 I K d v l R a 1 a i T 6 w / g / 7 G u b a Q i H B j 6 8 1 g u E o x E E U h g x T T h a X Z x q + B J s W z + m P y b d D Y 4 d O C Q X + I e d k k Z y 8 T 4 g n A A A A / / 8 D A F B L A w Q U A A I A C A A A A C E A 3 M p 4 h 7 A C A A C 0 C A A A E w A A A E Z v c m 1 1 b G F z L 1 N l Y 3 R p b 2 4 x L m 3 E V U 1 r 2 0 A Q v R v 8 H 4 R 6 s U E x x J Q c W n x I 7 Y a E H h p w S g 9 x W N a 7 4 2 j x a l b d X T l 2 T f 5 7 R 5 I / i r R K L 4 H 6 Y p j 3 d t 7 M 7 M 6 T A + G V w W h e / 1 9 + 7 v f 6 P Z d y C z K 6 U c h R A L u M J p E G 3 + 9 F 9 J u b w g q g y N e t A D 3 6 a e x 6 a c x 6 c K M 0 j K Y G P a B 3 g 3 j 6 a f H D g X W L 2 3 z x H W F m 1 Q Y W M 3 B r b / L F K T F D e B l t t d v G w y T C Q u s k 8 r a A Y V J r n X n z F M C T a K 2 + f 7 z z k E 3 i E x 4 n 3 x T K S V z R 4 q f X x x n 3 / O m Q 5 U N 8 b 0 1 m P H V 0 C 1 x S U T F l e u B L K v i A H O K D h m A S P R 4 I 1 1 r P B d f c u k l Z 4 N P w l H u a c n y m 1 A + 7 H M 5 5 H y x H t z I 2 m x p d Z F i C b h A o J N n v Y y X j J L p D f / V x V P J e k 2 g f Z 5 A t w b I Q p A 1 H x j P 0 b W h V o A T 5 b 5 A p 3 B D B E 0 R T L 5 U q h g e b H c M e t r 4 K K q J b 7 i H A V + g 8 1 z q D S q 6 J P l t q s Z X O F U s W R i D L m V d e h x E N + O z T F p S a D J h 5 Q Z p l q v I W z B E L r q l d 0 Z 7 H B q x a K c H L Z 8 + o E V + 4 d v P O F c D k M S 5 p D u c 7 6 D i T 7 8 o J 5 5 p j C 5 L g R J t f 2 N y 4 d t f h W f x W O R M m M D 4 u p a 1 K a k P S q 8 b 9 v A 7 7 P Y X B J x w y g P F 7 G 8 D s + u L + a n x 5 8 Y X j O u L I 9 c 4 r 4 U 6 + M H 7 D E 6 r F 7 D K E G n w v N / h b 6 v 9 Z g Q S t 8 B c b 7 0 p O E w R u t Q L n m b C M a N B 6 q e V R z Y l w l f k 0 k K C M M q f K q V e 0 W u 2 Y h u M u y L I g j J V N l s m B n E k E d i 2 n r a c z b c D C x m i 2 5 L o L K r z S I a s y 5 D x h L Y X K K w K 1 o k I 7 d t Q U t K E W R d 4 + f o I O J t m A a + F q x z v L q h 2 g w 2 M r B s 3 i p N / N U G 9 o l L i m S 2 Y r C F l z e U G l w Y E L g M J o X X / u 2 Y G 3 6 0 h T X X b d T s A E z y A P j w N p 3 s 3 j x 8 d S n R b k M o o o t O U N g b c c 6 g 8 A A A D / / w M A U E s B A i 0 A F A A G A A g A A A A h A C r d q k D S A A A A N w E A A B M A A A A A A A A A A A A A A A A A A A A A A F t D b 2 5 0 Z W 5 0 X 1 R 5 c G V z X S 5 4 b W x Q S w E C L Q A U A A I A C A A A A C E A y a C i E 6 4 A A A D 4 A A A A E g A A A A A A A A A A A A A A A A A L A w A A Q 2 9 u Z m l n L 1 B h Y 2 t h Z 2 U u e G 1 s U E s B A i 0 A F A A C A A g A A A A h A N z K e I e w A g A A t A g A A B M A A A A A A A A A A A A A A A A A 6 Q M A A E Z v c m 1 1 b G F z L 1 N l Y 3 R p b 2 4 x L m 1 Q S w U G A A A A A A M A A w D C A A A A y g Y 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0 s A A A A A A A A m y w 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G a W 5 h b m N l X z E 8 L 0 l 0 Z W 1 Q Y X R o P j w v S X R l b U x v Y 2 F 0 a W 9 u P j x T d G F i b G V F b n R y a W V z P j x F b n R y e S B U e X B l P S J B Z G R l Z F R v R G F 0 Y U 1 v Z G V s I i B W Y W x 1 Z T 0 i b D E i L z 4 8 R W 5 0 c n k g V H l w Z T 0 i Q n V m Z m V y T m V 4 d F J l Z n J l c 2 g i I F Z h b H V l P S J s M S I v P j x F b n R y e S B U e X B l P S J G a W x s Q 2 9 1 b n Q i I F Z h b H V l P S J s M z k 3 M T c i L z 4 8 R W 5 0 c n k g V H l w Z T 0 i R m l s b E V u Y W J s Z W Q i I F Z h b H V l P S J s M C I v P j x F b n R y e S B U e X B l P S J G a W x s R X J y b 3 J D b 2 R l I i B W Y W x 1 Z T 0 i c 1 V u a 2 5 v d 2 4 i L z 4 8 R W 5 0 c n k g V H l w Z T 0 i R m l s b E V y c m 9 y Q 2 9 1 b n Q i I F Z h b H V l P S J s M S I v P j x F b n R y e S B U e X B l P S J G a W x s T G F z d F V w Z G F 0 Z W Q i I F Z h b H V l P S J k M j A y N C 0 w O S 0 w N F Q w N j o 1 N T o w N i 4 z M j A 1 M j E 4 W i I v P j x F b n R y e S B U e X B l P S J G a W x s Q 2 9 s d W 1 u V H l w Z X M i I F Z h b H V l P S J z Q X d N R E F 3 V U d C U V V H Q m d Z R 0 J n T U d D U V l H Q m d Z R 0 J n W U Y i L z 4 8 R W 5 0 c n k g V H l w Z T 0 i R m l s b E N v b H V t b k 5 h b W V z I i B W Y W x 1 Z T 0 i c 1 s m c X V v d D t p Z C Z x d W 9 0 O y w m c X V v d D t t Z W 1 i Z X J f a W Q m c X V v d D s s J n F 1 b 3 Q 7 b G 9 h b l 9 h b W 5 0 J n F 1 b 3 Q 7 L C Z x d W 9 0 O 2 Z 1 b m R l Z F 9 h b W 5 0 J n F 1 b 3 Q 7 L C Z x d W 9 0 O 2 Z 1 b m R l Z F 9 h b W 5 0 X 2 l u d i Z x d W 9 0 O y w m c X V v d D t 0 Z X J t J n F 1 b 3 Q 7 L C Z x d W 9 0 O 2 l u d F 9 y Y X R l J n F 1 b 3 Q 7 L C Z x d W 9 0 O 2 l u c 3 R h b G x t Z W 5 0 J n F 1 b 3 Q 7 L C Z x d W 9 0 O 2 d y Y W R l J n F 1 b 3 Q 7 L C Z x d W 9 0 O 3 N 1 Y l 9 n c m F k Z S Z x d W 9 0 O y w m c X V v d D t l b X B f d G l 0 b G U m c X V v d D s s J n F 1 b 3 Q 7 Z W 1 w X 2 x l b m d 0 a C Z x d W 9 0 O y w m c X V v d D t o b 2 1 l X 2 9 3 b m V y c 2 h p c C Z x d W 9 0 O y w m c X V v d D t h b m 5 1 Y W x f a W 5 j J n F 1 b 3 Q 7 L C Z x d W 9 0 O 3 Z l c m l m a W N h d G l v b l 9 z d G F 0 d X M m c X V v d D s s J n F 1 b 3 Q 7 a X N z d W V f Z C Z x d W 9 0 O y w m c X V v d D t s b 2 F u X 3 N 0 Y X R 1 c y Z x d W 9 0 O y w m c X V v d D t w e W 1 u d F 9 w b G F u J n F 1 b 3 Q 7 L C Z x d W 9 0 O 2 R l c 2 M m c X V v d D s s J n F 1 b 3 Q 7 c H V y c G 9 z Z S Z x d W 9 0 O y w m c X V v d D t 0 a X R s Z S Z x d W 9 0 O y w m c X V v d D t 6 a X B f Y 2 9 k Z S Z x d W 9 0 O y w m c X V v d D t h Z G R y X 3 N 0 Y X R l J n F 1 b 3 Q 7 L C Z x d W 9 0 O 2 R 0 a S Z x d W 9 0 O 1 0 i L z 4 8 R W 5 0 c n k g V H l w Z T 0 i R m l s b G V k Q 2 9 t c G x l d G V S Z X N 1 b H R U b 1 d v c m t z a G V l d C I g V m F s d W U 9 I m w x I i 8 + P E V u d H J 5 I F R 5 c G U 9 I k Z p b G x T d G F 0 d X M i I F Z h b H V l P S J z Q 2 9 t c G x l d G U i L z 4 8 R W 5 0 c n k g V H l w Z T 0 i R m l s b F R v R G F 0 Y U 1 v Z G V s R W 5 h Y m x l Z C I g V m F s d W U 9 I m w x I i 8 + P E V u d H J 5 I F R 5 c G U 9 I k l z U H J p d m F 0 Z S I g V m F s d W U 9 I m w w I i 8 + P E V u d H J 5 I F R 5 c G U 9 I l F 1 Z X J 5 S U Q i I F Z h b H V l P S J z Z j M x Y j V l M D Q t Y z Y z M S 0 0 M j I z L T l m O D Q t Y 2 U 1 Y j h j Z G Z j O T A 3 I i 8 + P E V u d H J 5 I F R 5 c G U 9 I l J l b G F 0 a W 9 u c 2 h p c E l u Z m 9 D b 2 5 0 Y W l u Z X I i I F Z h b H V l P S J z e y Z x d W 9 0 O 2 N v b H V t b k N v d W 5 0 J n F 1 b 3 Q 7 O j I 0 L C Z x d W 9 0 O 2 t l e U N v b H V t b k 5 h b W V z J n F 1 b 3 Q 7 O l t d L C Z x d W 9 0 O 3 F 1 Z X J 5 U m V s Y X R p b 2 5 z a G l w c y Z x d W 9 0 O z p b X S w m c X V v d D t j 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G a W 5 h b m N l X z E v Q 2 h h b m d l Z C B U e X B l L n t l b X B f d G l 0 b G U s M T B 9 J n F 1 b 3 Q 7 L C Z x d W 9 0 O 1 N l Y 3 R p b 2 4 x L 0 Z p b m F u Y 2 V f M S 9 D a G F u Z 2 V k I F R 5 c G U u e 2 V t c F 9 s Z W 5 n d G g s M T F 9 J n F 1 b 3 Q 7 L C Z x d W 9 0 O 1 N l Y 3 R p b 2 4 x L 0 Z p b m F u Y 2 V f M S 9 D a G F u Z 2 V k I F R 5 c G U u e 2 h v b W V f b 3 d u Z X J z a G l w L D E y f S Z x d W 9 0 O y w m c X V v d D t T Z W N 0 a W 9 u M S 9 G a W 5 h b m N l X z E v Q 2 h h b m d l Z C B U e X B l L n t h b m 5 1 Y W x f a W 5 j L D E z f S Z x d W 9 0 O y w m c X V v d D t T Z W N 0 a W 9 u M S 9 G a W 5 h b m N l X z E v Q 2 h h b m d l Z C B U e X B l L n t 2 Z X J p Z m l j Y X R p b 2 5 f c 3 R h d H V z L D E 0 f S Z x d W 9 0 O y w m c X V v d D t T Z W N 0 a W 9 u M S 9 G a W 5 h b m N l X z E v Q 2 h h b m d l Z C B U e X B l L n t p c 3 N 1 Z V 9 k L D E 1 f S Z x d W 9 0 O y w m c X V v d D t T Z W N 0 a W 9 u M S 9 G a W 5 h b m N l X z E v Q 2 h h b m d l Z C B U e X B l L n t s b 2 F u X 3 N 0 Y X R 1 c y w x N n 0 m c X V v d D s s J n F 1 b 3 Q 7 U 2 V j d G l v b j E v R m l u Y W 5 j Z V 8 x L 0 N o Y W 5 n Z W Q g V H l w Z S 5 7 c H l t b n R f c G x h b i w x N 3 0 m c X V v d D s s J n F 1 b 3 Q 7 U 2 V j d G l v b j E v R m l u Y W 5 j Z V 8 x L 0 N o Y W 5 n Z W Q g V H l w Z S 5 7 Z G V z Y y w x O H 0 m c X V v d D s s J n F 1 b 3 Q 7 U 2 V j d G l v b j E v R m l u Y W 5 j Z V 8 x L 0 N o Y W 5 n Z W Q g V H l w Z S 5 7 c H V y c G 9 z Z S w x O X 0 m c X V v d D s s J n F 1 b 3 Q 7 U 2 V j d G l v b j E v R m l u Y W 5 j Z V 8 x L 0 N o Y W 5 n Z W Q g V H l w Z S 5 7 d G l 0 b G U s M j B 9 J n F 1 b 3 Q 7 L C Z x d W 9 0 O 1 N l Y 3 R p b 2 4 x L 0 Z p b m F u Y 2 V f M S 9 D a G F u Z 2 V k I F R 5 c G U u e 3 p p c F 9 j b 2 R l L D I x f S Z x d W 9 0 O y w m c X V v d D t T Z W N 0 a W 9 u M S 9 G a W 5 h b m N l X z E v Q 2 h h b m d l Z C B U e X B l L n t h Z G R y X 3 N 0 Y X R l L D I y f S Z x d W 9 0 O y w m c X V v d D t T Z W N 0 a W 9 u M S 9 G a W 5 h b m N l X z E v Q 2 h h b m d l Z C B U e X B l L n t k d G k s M j N 9 J n F 1 b 3 Q 7 X S w m c X V v d D t D b 2 x 1 b W 5 D b 3 V u d C Z x d W 9 0 O z o y N C w m c X V v d D t L Z X l D b 2 x 1 b W 5 O Y W 1 l c y Z x d W 9 0 O z p b X S w m c X V v d D t D 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G a W 5 h b m N l X z E v Q 2 h h b m d l Z C B U e X B l L n t l b X B f d G l 0 b G U s M T B 9 J n F 1 b 3 Q 7 L C Z x d W 9 0 O 1 N l Y 3 R p b 2 4 x L 0 Z p b m F u Y 2 V f M S 9 D a G F u Z 2 V k I F R 5 c G U u e 2 V t c F 9 s Z W 5 n d G g s M T F 9 J n F 1 b 3 Q 7 L C Z x d W 9 0 O 1 N l Y 3 R p b 2 4 x L 0 Z p b m F u Y 2 V f M S 9 D a G F u Z 2 V k I F R 5 c G U u e 2 h v b W V f b 3 d u Z X J z a G l w L D E y f S Z x d W 9 0 O y w m c X V v d D t T Z W N 0 a W 9 u M S 9 G a W 5 h b m N l X z E v Q 2 h h b m d l Z C B U e X B l L n t h b m 5 1 Y W x f a W 5 j L D E z f S Z x d W 9 0 O y w m c X V v d D t T Z W N 0 a W 9 u M S 9 G a W 5 h b m N l X z E v Q 2 h h b m d l Z C B U e X B l L n t 2 Z X J p Z m l j Y X R p b 2 5 f c 3 R h d H V z L D E 0 f S Z x d W 9 0 O y w m c X V v d D t T Z W N 0 a W 9 u M S 9 G a W 5 h b m N l X z E v Q 2 h h b m d l Z C B U e X B l L n t p c 3 N 1 Z V 9 k L D E 1 f S Z x d W 9 0 O y w m c X V v d D t T Z W N 0 a W 9 u M S 9 G a W 5 h b m N l X z E v Q 2 h h b m d l Z C B U e X B l L n t s b 2 F u X 3 N 0 Y X R 1 c y w x N n 0 m c X V v d D s s J n F 1 b 3 Q 7 U 2 V j d G l v b j E v R m l u Y W 5 j Z V 8 x L 0 N o Y W 5 n Z W Q g V H l w Z S 5 7 c H l t b n R f c G x h b i w x N 3 0 m c X V v d D s s J n F 1 b 3 Q 7 U 2 V j d G l v b j E v R m l u Y W 5 j Z V 8 x L 0 N o Y W 5 n Z W Q g V H l w Z S 5 7 Z G V z Y y w x O H 0 m c X V v d D s s J n F 1 b 3 Q 7 U 2 V j d G l v b j E v R m l u Y W 5 j Z V 8 x L 0 N o Y W 5 n Z W Q g V H l w Z S 5 7 c H V y c G 9 z Z S w x O X 0 m c X V v d D s s J n F 1 b 3 Q 7 U 2 V j d G l v b j E v R m l u Y W 5 j Z V 8 x L 0 N o Y W 5 n Z W Q g V H l w Z S 5 7 d G l 0 b G U s M j B 9 J n F 1 b 3 Q 7 L C Z x d W 9 0 O 1 N l Y 3 R p b 2 4 x L 0 Z p b m F u Y 2 V f M S 9 D a G F u Z 2 V k I F R 5 c G U u e 3 p p c F 9 j b 2 R l L D I x f S Z x d W 9 0 O y w m c X V v d D t T Z W N 0 a W 9 u M S 9 G a W 5 h b m N l X z E v Q 2 h h b m d l Z C B U e X B l L n t h Z G R y X 3 N 0 Y X R l L D I y f S Z x d W 9 0 O y w m c X V v d D t T Z W N 0 a W 9 u M S 9 G a W 5 h b m N l X z E v Q 2 h h b m d l Z C B U e X B l L n t k d G k s M j N 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S 1 B J I D Y h U G l 2 b 3 R U Y W J s Z T I 2 I i 8 + P C 9 T d G F i b G V F b n R y a W V z P j w v S X R l b T 4 8 S X R l b T 4 8 S X R l b U x v Y 2 F 0 a W 9 u P j x J d G V t V H l w Z T 5 G b 3 J t d W x h P C 9 J d G V t V H l w Z T 4 8 S X R l b V B h d G g + U 2 V j d G l v b j E v R m l u Y W 5 j Z V 8 y P C 9 J d G V t U G F 0 a D 4 8 L 0 l 0 Z W 1 M b 2 N h d G l v b j 4 8 U 3 R h Y m x l R W 5 0 c m l l c z 4 8 R W 5 0 c n k g V H l w Z T 0 i Q W R k Z W R U b 0 R h d G F N b 2 R l b C I g V m F s d W U 9 I m w x I i 8 + P E V u d H J 5 I F R 5 c G U 9 I k J 1 Z m Z l c k 5 l e H R S Z W Z y Z X N o I i B W Y W x 1 Z T 0 i b D E i L z 4 8 R W 5 0 c n k g V H l w Z T 0 i R m l s b E N v d W 5 0 I i B W Y W x 1 Z T 0 i b D M 5 N z E 3 I i 8 + P E V u d H J 5 I F R 5 c G U 9 I k Z p b G x F b m F i b G V k I i B W Y W x 1 Z T 0 i b D A i L z 4 8 R W 5 0 c n k g V H l w Z T 0 i R m l s b E V y c m 9 y Q 2 9 k Z S I g V m F s d W U 9 I n N V b m t u b 3 d u I i 8 + P E V u d H J 5 I F R 5 c G U 9 I k Z p b G x F c n J v c k N v d W 5 0 I i B W Y W x 1 Z T 0 i b D A i L z 4 8 R W 5 0 c n k g V H l w Z T 0 i R m l s b E x h c 3 R V c G R h d G V k I i B W Y W x 1 Z T 0 i Z D I w M j Q t M D k t M D R U M D Y 6 N T U 6 M D Y u M z M 5 M T U x O V o i L z 4 8 R W 5 0 c n k g V H l w Z T 0 i R m l s b E N v b H V t b l R 5 c G V z I i B W Y W x 1 Z T 0 i c 0 F 3 T U p B d 0 F B Q X d N R E J R T U d B d 0 1 G Q l F V R k J R V U Z D U V V B Q 1 E 9 P S I v P j x F b n R y e S B U e X B l P S J G a W x s Q 2 9 s d W 1 u T m F t Z X M i I F Z h b H V l P S J z W y Z x d W 9 0 O 2 l k J n F 1 b 3 Q 7 L C Z x d W 9 0 O 2 R l b G l u c V 8 y e X J z J n F 1 b 3 Q 7 L C Z x d W 9 0 O 2 V h c m x p Z X N 0 X 2 N y X 2 x p b m U m c X V v d D s s J n F 1 b 3 Q 7 a W 5 x X 2 x h c 3 R f N m 1 0 a H M m c X V v d D s s J n F 1 b 3 Q 7 b X R o c 1 9 z a W 5 j Z V 9 s Y X N 0 X 2 R l b G l u c S Z x d W 9 0 O y w m c X V v d D t t d G h z X 3 N p b m N l X 2 x h c 3 R f c m V j b 3 J k J n F 1 b 3 Q 7 L C Z x d W 9 0 O 2 9 w Z W 5 f Y W N j J n F 1 b 3 Q 7 L C Z x d W 9 0 O 3 B 1 Y l 9 y Z W M m c X V v d D s s J n F 1 b 3 Q 7 c m V 2 b 2 x f Y m F s J n F 1 b 3 Q 7 L C Z x d W 9 0 O 3 J l d m 9 s X 3 V 0 a W w m c X V v d D s s J n F 1 b 3 Q 7 d G 9 0 Y W x f Y W N j J n F 1 b 3 Q 7 L C Z x d W 9 0 O 2 l u a X R p Y W x f b G l z d F 9 z d G F 0 d X M m c X V v d D s s J n F 1 b 3 Q 7 b 3 V 0 X 3 B y b m N w J n F 1 b 3 Q 7 L C Z x d W 9 0 O 2 9 1 d F 9 w c m 5 j c F 9 p b n Y m c X V v d D s s J n F 1 b 3 Q 7 d G 9 0 Y W x f c H l t b n Q m c X V v d D s s J n F 1 b 3 Q 7 d G 9 0 Y W x f c H l t b n R f a W 5 2 J n F 1 b 3 Q 7 L C Z x d W 9 0 O 3 R v d G F s X 3 J l Y 1 9 w c m 5 j c C Z x d W 9 0 O y w m c X V v d D t 0 b 3 R h b F 9 y Z W N f a W 5 0 J n F 1 b 3 Q 7 L C Z x d W 9 0 O 3 R v d G F s X 3 J l Y 1 9 s Y X R l X 2 Z l Z S Z x d W 9 0 O y w m c X V v d D t y Z W N v d m V y a W V z J n F 1 b 3 Q 7 L C Z x d W 9 0 O 2 N v b G x l Y 3 R p b 2 5 f c m V j b 3 Z l c n l f Z m V l J n F 1 b 3 Q 7 L C Z x d W 9 0 O 2 x h c 3 R f c H l t b n R f Z C Z x d W 9 0 O y w m c X V v d D t s Y X N 0 X 3 B 5 b W 5 0 X 2 F t b n Q m c X V v d D s s J n F 1 b 3 Q 7 b m V 4 d F 9 w e W 1 u d F 9 k J n F 1 b 3 Q 7 L C Z x d W 9 0 O 2 x h c 3 R f Y 3 J l Z G l 0 X 3 B 1 b G x f Z C Z x d W 9 0 O 1 0 i L z 4 8 R W 5 0 c n k g V H l w Z T 0 i R m l s b G V k Q 2 9 t c G x l d G V S Z X N 1 b H R U b 1 d v c m t z a G V l d C I g V m F s d W U 9 I m w x I i 8 + P E V u d H J 5 I F R 5 c G U 9 I k Z p b G x T d G F 0 d X M i I F Z h b H V l P S J z Q 2 9 t c G x l d G U i L z 4 8 R W 5 0 c n k g V H l w Z T 0 i R m l s b F R h c m d l d E 5 h b W V D d X N 0 b 2 1 p e m V k I i B W Y W x 1 Z T 0 i b D E i L z 4 8 R W 5 0 c n k g V H l w Z T 0 i R m l s b F R v R G F 0 Y U 1 v Z G V s R W 5 h Y m x l Z C I g V m F s d W U 9 I m w x I i 8 + P E V u d H J 5 I F R 5 c G U 9 I k l z U H J p d m F 0 Z S I g V m F s d W U 9 I m w w I i 8 + P E V u d H J 5 I F R 5 c G U 9 I l F 1 Z X J 5 S U Q i I F Z h b H V l P S J z Y j F k N T M 4 N 2 Q t M j N m Z C 0 0 Y z J i L W I 5 O T g t M G R l Z W E w Z j Z j N D B h I i 8 + P E V u d H J 5 I F R 5 c G U 9 I l J l b G F 0 a W 9 u c 2 h p c E l u Z m 9 D b 2 5 0 Y W l u Z X I i I F Z h b H V l P S J z e y Z x d W 9 0 O 2 N v b H V t b k N v d W 5 0 J n F 1 b 3 Q 7 O j I 1 L C Z x d W 9 0 O 2 t l e U N v b H V t b k 5 h b W V z J n F 1 b 3 Q 7 O l t d L C Z x d W 9 0 O 3 F 1 Z X J 5 U m V s Y X R p b 2 5 z a G l w c y Z x d W 9 0 O z p b X S w m c X V v d D t j b 2 x 1 b W 5 J Z G V u d G l 0 a W V z J n F 1 b 3 Q 7 O l s m c X V v d D t T Z W N 0 a W 9 u M S 9 G a W 5 h b m N l X z I v Q 2 h h b m d l Z C B U e X B l L n t p Z C w w f S Z x d W 9 0 O y w m c X V v d D t T Z W N 0 a W 9 u M S 9 G a W 5 h b m N l X z I v Q 2 h h b m d l Z C B U e X B l L n t k Z W x p b n F f M n l y c y w x f S Z x d W 9 0 O y w m c X V v d D t T Z W N 0 a W 9 u M S 9 G a W 5 h b m N l X z I v Q 2 h h b m d l Z C B U e X B l L n t l Y X J s a W V z d F 9 j c l 9 s a W 5 l L D J 9 J n F 1 b 3 Q 7 L C Z x d W 9 0 O 1 N l Y 3 R p b 2 4 x L 0 Z p b m F u Y 2 V f M i 9 D a G F u Z 2 V k I F R 5 c G U u e 2 l u c V 9 s Y X N 0 X z Z t d G h z L D N 9 J n F 1 b 3 Q 7 L C Z x d W 9 0 O 1 N l Y 3 R p b 2 4 x L 0 Z p b m F u Y 2 V f M i 9 D a G F u Z 2 V k I F R 5 c G U u e 2 1 0 a H N f c 2 l u Y 2 V f b G F z d F 9 k Z W x p b n E s N H 0 m c X V v d D s s J n F 1 b 3 Q 7 U 2 V j d G l v b j E v R m l u Y W 5 j Z V 8 y L 0 N o Y W 5 n Z W Q g V H l w Z S 5 7 b X R o c 1 9 z a W 5 j Z V 9 s Y X N 0 X 3 J l Y 2 9 y Z C w 1 f S Z x d W 9 0 O y w m c X V v d D t T Z W N 0 a W 9 u M S 9 G a W 5 h b m N l X z I v Q 2 h h b m d l Z C B U e X B l L n t v c G V u X 2 F j Y y w 2 f S Z x d W 9 0 O y w m c X V v d D t T Z W N 0 a W 9 u M S 9 G a W 5 h b m N l X z I v Q 2 h h b m d l Z C B U e X B l L n t w d W J f c m V j L D d 9 J n F 1 b 3 Q 7 L C Z x d W 9 0 O 1 N l Y 3 R p b 2 4 x L 0 Z p b m F u Y 2 V f M i 9 D a G F u Z 2 V k I F R 5 c G U u e 3 J l d m 9 s X 2 J h b C w 4 f S Z x d W 9 0 O y w m c X V v d D t T Z W N 0 a W 9 u M S 9 G a W 5 h b m N l X z I v Q 2 h h b m d l Z C B U e X B l L n t y Z X Z v b F 9 1 d G l s L D l 9 J n F 1 b 3 Q 7 L C Z x d W 9 0 O 1 N l Y 3 R p b 2 4 x L 0 Z p b m F u Y 2 V f M i 9 D a G F u Z 2 V k I F R 5 c G U u e 3 R v d G F s X 2 F j Y y w x M H 0 m c X V v d D s s J n F 1 b 3 Q 7 U 2 V j d G l v b j E v R m l u Y W 5 j Z V 8 y L 0 N o Y W 5 n Z W Q g V H l w Z S 5 7 a W 5 p d G l h b F 9 s a X N 0 X 3 N 0 Y X R 1 c y w x M X 0 m c X V v d D s s J n F 1 b 3 Q 7 U 2 V j d G l v b j E v R m l u Y W 5 j Z V 8 y L 0 N o Y W 5 n Z W Q g V H l w Z S 5 7 b 3 V 0 X 3 B y b m N w L D E y f S Z x d W 9 0 O y w m c X V v d D t T Z W N 0 a W 9 u M S 9 G a W 5 h b m N l X z I v Q 2 h h b m d l Z C B U e X B l L n t v d X R f c H J u Y 3 B f a W 5 2 L D E z f S Z x d W 9 0 O y w m c X V v d D t T Z W N 0 a W 9 u M S 9 G a W 5 h b m N l X z I v Q 2 h h b m d l Z C B U e X B l L n t 0 b 3 R h b F 9 w e W 1 u d C w x N H 0 m c X V v d D s s J n F 1 b 3 Q 7 U 2 V j d G l v b j E v R m l u Y W 5 j Z V 8 y L 0 N o Y W 5 n Z W Q g V H l w Z S 5 7 d G 9 0 Y W x f c H l t b n R f a W 5 2 L D E 1 f S Z x d W 9 0 O y w m c X V v d D t T Z W N 0 a W 9 u M S 9 G a W 5 h b m N l X z I v Q 2 h h b m d l Z C B U e X B l L n t 0 b 3 R h b F 9 y Z W N f c H J u Y 3 A s M T Z 9 J n F 1 b 3 Q 7 L C Z x d W 9 0 O 1 N l Y 3 R p b 2 4 x L 0 Z p b m F u Y 2 V f M i 9 D a G F u Z 2 V k I F R 5 c G U u e 3 R v d G F s X 3 J l Y 1 9 p b n Q s M T d 9 J n F 1 b 3 Q 7 L C Z x d W 9 0 O 1 N l Y 3 R p b 2 4 x L 0 Z p b m F u Y 2 V f M i 9 D a G F u Z 2 V k I F R 5 c G U u e 3 R v d G F s X 3 J l Y 1 9 s Y X R l X 2 Z l Z S w x O H 0 m c X V v d D s s J n F 1 b 3 Q 7 U 2 V j d G l v b j E v R m l u Y W 5 j Z V 8 y L 0 N o Y W 5 n Z W Q g V H l w Z S 5 7 c m V j b 3 Z l c m l l c y w x O X 0 m c X V v d D s s J n F 1 b 3 Q 7 U 2 V j d G l v b j E v R m l u Y W 5 j Z V 8 y L 0 N o Y W 5 n Z W Q g V H l w Z S 5 7 Y 2 9 s b G V j d G l v b l 9 y Z W N v d m V y e V 9 m Z W U s M j B 9 J n F 1 b 3 Q 7 L C Z x d W 9 0 O 1 N l Y 3 R p b 2 4 x L 0 Z p b m F u Y 2 V f M i 9 D a G F u Z 2 V k I F R 5 c G U u e 2 x h c 3 R f c H l t b n R f Z C w y M X 0 m c X V v d D s s J n F 1 b 3 Q 7 U 2 V j d G l v b j E v R m l u Y W 5 j Z V 8 y L 0 N o Y W 5 n Z W Q g V H l w Z S 5 7 b G F z d F 9 w e W 1 u d F 9 h b W 5 0 L D I y f S Z x d W 9 0 O y w m c X V v d D t T Z W N 0 a W 9 u M S 9 G a W 5 h b m N l X z I v Q 2 h h b m d l Z C B U e X B l L n t u Z X h 0 X 3 B 5 b W 5 0 X 2 Q s M j N 9 J n F 1 b 3 Q 7 L C Z x d W 9 0 O 1 N l Y 3 R p b 2 4 x L 0 Z p b m F u Y 2 V f M i 9 D a G F u Z 2 V k I F R 5 c G U u e 2 x h c 3 R f Y 3 J l Z G l 0 X 3 B 1 b G x f Z C w y N H 0 m c X V v d D t d L C Z x d W 9 0 O 0 N v b H V t b k N v d W 5 0 J n F 1 b 3 Q 7 O j I 1 L C Z x d W 9 0 O 0 t l e U N v b H V t b k 5 h b W V z J n F 1 b 3 Q 7 O l t d L C Z x d W 9 0 O 0 N v b H V t b k l k Z W 5 0 a X R p Z X M m c X V v d D s 6 W y Z x d W 9 0 O 1 N l Y 3 R p b 2 4 x L 0 Z p b m F u Y 2 V f M i 9 D a G F u Z 2 V k I F R 5 c G U u e 2 l k L D B 9 J n F 1 b 3 Q 7 L C Z x d W 9 0 O 1 N l Y 3 R p b 2 4 x L 0 Z p b m F u Y 2 V f M i 9 D a G F u Z 2 V k I F R 5 c G U u e 2 R l b G l u c V 8 y e X J z L D F 9 J n F 1 b 3 Q 7 L C Z x d W 9 0 O 1 N l Y 3 R p b 2 4 x L 0 Z p b m F u Y 2 V f M i 9 D a G F u Z 2 V k I F R 5 c G U u e 2 V h c m x p Z X N 0 X 2 N y X 2 x p b m U s M n 0 m c X V v d D s s J n F 1 b 3 Q 7 U 2 V j d G l v b j E v R m l u Y W 5 j Z V 8 y L 0 N o Y W 5 n Z W Q g V H l w Z S 5 7 a W 5 x X 2 x h c 3 R f N m 1 0 a H M s M 3 0 m c X V v d D s s J n F 1 b 3 Q 7 U 2 V j d G l v b j E v R m l u Y W 5 j Z V 8 y L 0 N o Y W 5 n Z W Q g V H l w Z S 5 7 b X R o c 1 9 z a W 5 j Z V 9 s Y X N 0 X 2 R l b G l u c S w 0 f S Z x d W 9 0 O y w m c X V v d D t T Z W N 0 a W 9 u M S 9 G a W 5 h b m N l X z I v Q 2 h h b m d l Z C B U e X B l L n t t d G h z X 3 N p b m N l X 2 x h c 3 R f c m V j b 3 J k L D V 9 J n F 1 b 3 Q 7 L C Z x d W 9 0 O 1 N l Y 3 R p b 2 4 x L 0 Z p b m F u Y 2 V f M i 9 D a G F u Z 2 V k I F R 5 c G U u e 2 9 w Z W 5 f Y W N j L D Z 9 J n F 1 b 3 Q 7 L C Z x d W 9 0 O 1 N l Y 3 R p b 2 4 x L 0 Z p b m F u Y 2 V f M i 9 D a G F u Z 2 V k I F R 5 c G U u e 3 B 1 Y l 9 y Z W M s N 3 0 m c X V v d D s s J n F 1 b 3 Q 7 U 2 V j d G l v b j E v R m l u Y W 5 j Z V 8 y L 0 N o Y W 5 n Z W Q g V H l w Z S 5 7 c m V 2 b 2 x f Y m F s L D h 9 J n F 1 b 3 Q 7 L C Z x d W 9 0 O 1 N l Y 3 R p b 2 4 x L 0 Z p b m F u Y 2 V f M i 9 D a G F u Z 2 V k I F R 5 c G U u e 3 J l d m 9 s X 3 V 0 a W w s O X 0 m c X V v d D s s J n F 1 b 3 Q 7 U 2 V j d G l v b j E v R m l u Y W 5 j Z V 8 y L 0 N o Y W 5 n Z W Q g V H l w Z S 5 7 d G 9 0 Y W x f Y W N j L D E w f S Z x d W 9 0 O y w m c X V v d D t T Z W N 0 a W 9 u M S 9 G a W 5 h b m N l X z I v Q 2 h h b m d l Z C B U e X B l L n t p b m l 0 a W F s X 2 x p c 3 R f c 3 R h d H V z L D E x f S Z x d W 9 0 O y w m c X V v d D t T Z W N 0 a W 9 u M S 9 G a W 5 h b m N l X z I v Q 2 h h b m d l Z C B U e X B l L n t v d X R f c H J u Y 3 A s M T J 9 J n F 1 b 3 Q 7 L C Z x d W 9 0 O 1 N l Y 3 R p b 2 4 x L 0 Z p b m F u Y 2 V f M i 9 D a G F u Z 2 V k I F R 5 c G U u e 2 9 1 d F 9 w c m 5 j c F 9 p b n Y s M T N 9 J n F 1 b 3 Q 7 L C Z x d W 9 0 O 1 N l Y 3 R p b 2 4 x L 0 Z p b m F u Y 2 V f M i 9 D a G F u Z 2 V k I F R 5 c G U u e 3 R v d G F s X 3 B 5 b W 5 0 L D E 0 f S Z x d W 9 0 O y w m c X V v d D t T Z W N 0 a W 9 u M S 9 G a W 5 h b m N l X z I v Q 2 h h b m d l Z C B U e X B l L n t 0 b 3 R h b F 9 w e W 1 u d F 9 p b n Y s M T V 9 J n F 1 b 3 Q 7 L C Z x d W 9 0 O 1 N l Y 3 R p b 2 4 x L 0 Z p b m F u Y 2 V f M i 9 D a G F u Z 2 V k I F R 5 c G U u e 3 R v d G F s X 3 J l Y 1 9 w c m 5 j c C w x N n 0 m c X V v d D s s J n F 1 b 3 Q 7 U 2 V j d G l v b j E v R m l u Y W 5 j Z V 8 y L 0 N o Y W 5 n Z W Q g V H l w Z S 5 7 d G 9 0 Y W x f c m V j X 2 l u d C w x N 3 0 m c X V v d D s s J n F 1 b 3 Q 7 U 2 V j d G l v b j E v R m l u Y W 5 j Z V 8 y L 0 N o Y W 5 n Z W Q g V H l w Z S 5 7 d G 9 0 Y W x f c m V j X 2 x h d G V f Z m V l L D E 4 f S Z x d W 9 0 O y w m c X V v d D t T Z W N 0 a W 9 u M S 9 G a W 5 h b m N l X z I v Q 2 h h b m d l Z C B U e X B l L n t y Z W N v d m V y a W V z L D E 5 f S Z x d W 9 0 O y w m c X V v d D t T Z W N 0 a W 9 u M S 9 G a W 5 h b m N l X z I v Q 2 h h b m d l Z C B U e X B l L n t j b 2 x s Z W N 0 a W 9 u X 3 J l Y 2 9 2 Z X J 5 X 2 Z l Z S w y M H 0 m c X V v d D s s J n F 1 b 3 Q 7 U 2 V j d G l v b j E v R m l u Y W 5 j Z V 8 y L 0 N o Y W 5 n Z W Q g V H l w Z S 5 7 b G F z d F 9 w e W 1 u d F 9 k L D I x f S Z x d W 9 0 O y w m c X V v d D t T Z W N 0 a W 9 u M S 9 G a W 5 h b m N l X z I v Q 2 h h b m d l Z C B U e X B l L n t s Y X N 0 X 3 B 5 b W 5 0 X 2 F t b n Q s M j J 9 J n F 1 b 3 Q 7 L C Z x d W 9 0 O 1 N l Y 3 R p b 2 4 x L 0 Z p b m F u Y 2 V f M i 9 D a G F u Z 2 V k I F R 5 c G U u e 2 5 l e H R f c H l t b n R f Z C w y M 3 0 m c X V v d D s s J n F 1 b 3 Q 7 U 2 V j d G l v b j E v R m l u Y W 5 j Z V 8 y L 0 N o Y W 5 n Z W Q g V H l w Z S 5 7 b G F z d F 9 j c m V k a X R f c H V s b F 9 k L D I 0 f S Z x d W 9 0 O 1 0 s J n F 1 b 3 Q 7 U m V s Y X R p b 2 5 z a G l w S W 5 m b y Z x d W 9 0 O z p b X X 0 i L z 4 8 R W 5 0 c n k g V H l w Z T 0 i U m V z d W x 0 V H l w Z S I g V m F s d W U 9 I n N U Y W J s Z S I v P j x F b n R y e S B U e X B l P S J G a W x s T 2 J q Z W N 0 V H l w Z S I g V m F s d W U 9 I n N Q a X Z v d F R h Y m x l I i 8 + P E V u d H J 5 I F R 5 c G U 9 I k 5 h b W V V c G R h d G V k Q W Z 0 Z X J G a W x s I i B W Y W x 1 Z T 0 i b D A i L z 4 8 R W 5 0 c n k g V H l w Z T 0 i U G l 2 b 3 R P Y m p l Y 3 R O Y W 1 l I i B W Y W x 1 Z T 0 i c 0 t Q S S A 2 I V B p d m 9 0 V G F i b G U y N i I v P j w v U 3 R h Y m x l R W 5 0 c m l l c z 4 8 L 0 l 0 Z W 0 + P E l 0 Z W 0 + P E l 0 Z W 1 M b 2 N h d G l v b j 4 8 S X R l b V R 5 c G U + R m 9 y b X V s Y T w v S X R l b V R 5 c G U + P E l 0 Z W 1 Q Y X R o P l N l Y 3 R p b 2 4 x L 0 Z p b m F u Y 2 V f M S 9 T b 3 V y Y 2 U 8 L 0 l 0 Z W 1 Q Y X R o P j w v S X R l b U x v Y 2 F 0 a W 9 u P j x T d G F i b G V F b n R y a W V z L z 4 8 L 0 l 0 Z W 0 + P E l 0 Z W 0 + P E l 0 Z W 1 M b 2 N h d G l v b j 4 8 S X R l b V R 5 c G U + R m 9 y b X V s Y T w v S X R l b V R 5 c G U + P E l 0 Z W 1 Q Y X R o P l N l Y 3 R p b 2 4 x L 0 Z p b m F u Y 2 V f M S 9 G a W 5 h b m N l X z F f U 2 h l Z X Q 8 L 0 l 0 Z W 1 Q Y X R o P j w v S X R l b U x v Y 2 F 0 a W 9 u P j x T d G F i b G V F b n R y a W V z L z 4 8 L 0 l 0 Z W 0 + P E l 0 Z W 0 + P E l 0 Z W 1 M b 2 N h d G l v b j 4 8 S X R l b V R 5 c G U + R m 9 y b X V s Y T w v S X R l b V R 5 c G U + P E l 0 Z W 1 Q Y X R o P l N l Y 3 R p b 2 4 x L 0 Z p b m F u Y 2 V f M S 9 Q c m 9 t b 3 R l Z C U y M E h l Y W R l c n M 8 L 0 l 0 Z W 1 Q Y X R o P j w v S X R l b U x v Y 2 F 0 a W 9 u P j x T d G F i b G V F b n R y a W V z L z 4 8 L 0 l 0 Z W 0 + P E l 0 Z W 0 + P E l 0 Z W 1 M b 2 N h d G l v b j 4 8 S X R l b V R 5 c G U + R m 9 y b X V s Y T w v S X R l b V R 5 c G U + P E l 0 Z W 1 Q Y X R o P l N l Y 3 R p b 2 4 x L 0 Z p b m F u Y 2 V f M S 9 D a G F u Z 2 V k J T I w V H l w Z T w v S X R l b V B h d G g + P C 9 J d G V t T G 9 j Y X R p b 2 4 + P F N 0 Y W J s Z U V u d H J p Z X M v P j w v S X R l b T 4 8 S X R l b T 4 8 S X R l b U x v Y 2 F 0 a W 9 u P j x J d G V t V H l w Z T 5 G b 3 J t d W x h P C 9 J d G V t V H l w Z T 4 8 S X R l b V B h d G g + U 2 V j d G l v b j E v R m l u Y W 5 j Z V 8 y L 1 N v d X J j Z T w v S X R l b V B h d G g + P C 9 J d G V t T G 9 j Y X R p b 2 4 + P F N 0 Y W J s Z U V u d H J p Z X M v P j w v S X R l b T 4 8 S X R l b T 4 8 S X R l b U x v Y 2 F 0 a W 9 u P j x J d G V t V H l w Z T 5 G b 3 J t d W x h P C 9 J d G V t V H l w Z T 4 8 S X R l b V B h d G g + U 2 V j d G l v b j E v R m l u Y W 5 j Z V 8 y L 1 N o Z W V 0 M V 9 T a G V l d D w v S X R l b V B h d G g + P C 9 J d G V t T G 9 j Y X R p b 2 4 + P F N 0 Y W J s Z U V u d H J p Z X M v P j w v S X R l b T 4 8 S X R l b T 4 8 S X R l b U x v Y 2 F 0 a W 9 u P j x J d G V t V H l w Z T 5 G b 3 J t d W x h P C 9 J d G V t V H l w Z T 4 8 S X R l b V B h d G g + U 2 V j d G l v b j E v R m l u Y W 5 j Z V 8 y L 1 B y b 2 1 v d G V k J T I w S G V h Z G V y c z w v S X R l b V B h d G g + P C 9 J d G V t T G 9 j Y X R p b 2 4 + P F N 0 Y W J s Z U V u d H J p Z X M v P j w v S X R l b T 4 8 S X R l b T 4 8 S X R l b U x v Y 2 F 0 a W 9 u P j x J d G V t V H l w Z T 5 G b 3 J t d W x h P C 9 J d G V t V H l w Z T 4 8 S X R l b V B h d G g + U 2 V j d G l v b j E v R m l u Y W 5 j Z V 8 y L 0 N o Y W 5 n Z W Q l M j B U e X B l 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A F m q o r L s k r Q I X s j 0 r w g V y u A A A A A A I A A A A A A B B m A A A A A Q A A I A A A A I H l W M 2 l C G T h k i E v p t L y A o i A r w x l o w F g E t L F X P 2 o z T B I A A A A A A 6 A A A A A A g A A I A A A A P Z U t a k c c 4 X M x D L L X v c g 0 w T e E 4 / y + j 2 X i k B G P O l 7 N Q L g U A A A A B w z D p t 8 V X H 3 C 6 T g r 5 l Z t S 7 S O 3 p 5 B T r x 5 d 9 x X 0 V M r Y n v H E K M d W J q y V T s i 1 v L 2 3 D W K 0 / / + K Z z e p M l T 5 s s 0 x y / K P P f T N k R D a R 2 r C C G I h 6 f 0 E I a Q A A A A P 0 K o 1 k O k 5 d f 1 F U V I X o y p 2 U U 0 H 8 K D z H p 7 C j U 1 5 o V d 5 Y V E E m G 5 W 3 Y a 5 X h g S k 7 x C a 3 y S e y J b N w N R 9 a j B U W / V u u G u 8 = < / D a t a M a s h u p > 
</file>

<file path=customXml/item2.xml>��< ? x m l   v e r s i o n = " 1 . 0 "   e n c o d i n g = " U T F - 1 6 " ? > < G e m i n i   x m l n s = " h t t p : / / g e m i n i / p i v o t c u s t o m i z a t i o n / T a b l e X M L _ F i n a n c e _ 1 _ 0 0 0 e f 5 7 c - a f b 7 - 4 c 0 6 - a 4 6 e - 4 0 6 7 8 4 0 9 b c c 4 " > < 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 m e m b e r _ i d < / s t r i n g > < / k e y > < v a l u e > < i n t > 1 0 8 < / i n t > < / v a l u e > < / i t e m > < i t e m > < k e y > < s t r i n g > l o a n _ a m n t < / s t r i n g > < / k e y > < v a l u e > < i n t > 1 0 2 < / i n t > < / v a l u e > < / i t e m > < i t e m > < k e y > < s t r i n g > f u n d e d _ a m n t < / s t r i n g > < / k e y > < v a l u e > < i n t > 1 2 0 < / i n t > < / v a l u e > < / i t e m > < i t e m > < k e y > < s t r i n g > f u n d e d _ a m n t _ i n v < / s t r i n g > < / k e y > < v a l u e > < i n t > 1 4 6 < / i n t > < / v a l u e > < / i t e m > < i t e m > < k e y > < s t r i n g > t e r m < / s t r i n g > < / k e y > < v a l u e > < i n t > 6 6 < / i n t > < / v a l u e > < / i t e m > < i t e m > < k e y > < s t r i n g > i n t _ r a t e < / s t r i n g > < / k e y > < v a l u e > < i n t > 8 5 < / i n t > < / v a l u e > < / i t e m > < i t e m > < k e y > < s t r i n g > i n s t a l l m e n t < / s t r i n g > < / k e y > < v a l u e > < i n t > 1 0 7 < / i n t > < / v a l u e > < / i t e m > < i t e m > < k e y > < s t r i n g > g r a d e < / s t r i n g > < / k e y > < v a l u e > < i n t > 7 1 < / i n t > < / v a l u e > < / i t e m > < i t e m > < k e y > < s t r i n g > s u b _ g r a d e < / s t r i n g > < / k e y > < v a l u e > < i n t > 1 0 0 < / i n t > < / v a l u e > < / i t e m > < i t e m > < k e y > < s t r i n g > e m p _ t i t l e < / s t r i n g > < / k e y > < v a l u e > < i n t > 9 6 < / i n t > < / v a l u e > < / i t e m > < i t e m > < k e y > < s t r i n g > e m p _ l e n g t h < / s t r i n g > < / k e y > < v a l u e > < i n t > 1 1 1 < / i n t > < / v a l u e > < / i t e m > < i t e m > < k e y > < s t r i n g > h o m e _ o w n e r s h i p < / s t r i n g > < / k e y > < v a l u e > < i n t > 1 4 5 < / i n t > < / v a l u e > < / i t e m > < i t e m > < k e y > < s t r i n g > a n n u a l _ i n c < / s t r i n g > < / k e y > < v a l u e > < i n t > 1 0 3 < / i n t > < / v a l u e > < / i t e m > < i t e m > < k e y > < s t r i n g > v e r i f i c a t i o n _ s t a t u s < / s t r i n g > < / k e y > < v a l u e > < i n t > 1 4 9 < / i n t > < / v a l u e > < / i t e m > < i t e m > < k e y > < s t r i n g > i s s u e _ d < / s t r i n g > < / k e y > < v a l u e > < i n t > 8 3 < / i n t > < / v a l u e > < / i t e m > < i t e m > < k e y > < s t r i n g > l o a n _ s t a t u s < / s t r i n g > < / k e y > < v a l u e > < i n t > 1 0 7 < / i n t > < / v a l u e > < / i t e m > < i t e m > < k e y > < s t r i n g > p y m n t _ p l a n < / s t r i n g > < / k e y > < v a l u e > < i n t > 1 1 0 < / i n t > < / v a l u e > < / i t e m > < i t e m > < k e y > < s t r i n g > d e s c < / s t r i n g > < / k e y > < v a l u e > < i n t > 6 4 < / i n t > < / v a l u e > < / i t e m > < i t e m > < k e y > < s t r i n g > p u r p o s e < / s t r i n g > < / k e y > < v a l u e > < i n t > 8 7 < / i n t > < / v a l u e > < / i t e m > < i t e m > < k e y > < s t r i n g > t i t l e < / s t r i n g > < / k e y > < v a l u e > < i n t > 6 1 < / i n t > < / v a l u e > < / i t e m > < i t e m > < k e y > < s t r i n g > z i p _ c o d e < / s t r i n g > < / k e y > < v a l u e > < i n t > 9 1 < / i n t > < / v a l u e > < / i t e m > < i t e m > < k e y > < s t r i n g > a d d r _ s t a t e < / s t r i n g > < / k e y > < v a l u e > < i n t > 1 0 2 < / i n t > < / v a l u e > < / i t e m > < i t e m > < k e y > < s t r i n g > d t i < / s t r i n g > < / k e y > < v a l u e > < i n t > 5 2 < / i n t > < / v a l u e > < / i t e m > < i t e m > < k e y > < s t r i n g > i s s u e _ d   ( Y e a r ) < / s t r i n g > < / k e y > < v a l u e > < i n t > 1 2 2 < / i n t > < / v a l u e > < / i t e m > < i t e m > < k e y > < s t r i n g > i s s u e _ d   ( Q u a r t e r ) < / s t r i n g > < / k e y > < v a l u e > < i n t > 1 4 4 < / i n t > < / v a l u e > < / i t e m > < i t e m > < k e y > < s t r i n g > i s s u e _ d   ( M o n t h   I n d e x ) < / s t r i n g > < / k e y > < v a l u e > < i n t > 1 7 5 < / i n t > < / v a l u e > < / i t e m > < i t e m > < k e y > < s t r i n g > i s s u e _ d   ( M o n t h ) < / s t r i n g > < / k e y > < v a l u e > < i n t > 1 3 7 < / 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 i s s u e _ d   ( Y e a r ) < / s t r i n g > < / k e y > < v a l u e > < i n t > 2 4 < / i n t > < / v a l u e > < / i t e m > < i t e m > < k e y > < s t r i n g > i s s u e _ d   ( Q u a r t e r ) < / s t r i n g > < / k e y > < v a l u e > < i n t > 2 5 < / i n t > < / v a l u e > < / i t e m > < i t e m > < k e y > < s t r i n g > i s s u e _ d   ( M o n t h   I n d e x ) < / s t r i n g > < / k e y > < v a l u e > < i n t > 2 6 < / i n t > < / v a l u e > < / i t e m > < i t e m > < k e y > < s t r i n g > i s s u e _ d   ( M o n t h ) < / s t r i n g > < / k e y > < v a l u e > < i n t > 2 7 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H i d d e n " > < C u s t o m C o n t e n t > < ! [ C D A T A [ T r u 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 2 0 2 4 - 0 9 - 0 4 T 1 3 : 1 5 : 2 4 . 4 0 1 7 7 2 6 + 0 5 : 3 0 < / L a s t P r o c e s s e d T i m e > < / D a t a M o d e l i n g S a n d b o x . S e r i a l i z e d S a n d b o x E r r o r C a c h e > ] ] > < / C u s t o m C o n t e n t > < / G e m i n i > 
</file>

<file path=customXml/item6.xml>��< ? x m l   v e r s i o n = " 1 . 0 "   e n c o d i n g = " U T F - 1 6 " ? > < G e m i n i   x m l n s = " h t t p : / / g e m i n i / p i v o t c u s t o m i z a t i o n / C l i e n t W i n d o w X M L " > < C u s t o m C o n t e n t > < ! [ C D A T A [ F i n a n c e _ 1 _ 0 0 0 e f 5 7 c - a f b 7 - 4 c 0 6 - a 4 6 e - 4 0 6 7 8 4 0 9 b c c 4 ] ] > < / C u s t o m C o n t e n t > < / G e m i n i > 
</file>

<file path=customXml/item7.xml>��< ? x m l   v e r s i o n = " 1 . 0 "   e n c o d i n g = " U T F - 1 6 " ? > < G e m i n i   x m l n s = " h t t p : / / g e m i n i / p i v o t c u s t o m i z a t i o n / I s S a n d b o x E m b e d d e d " > < C u s t o m C o n t e n t > < ! [ C D A T A [ y e s ] ] > < / C u s t o m C o n t e n t > < / G e m i n i > 
</file>

<file path=customXml/item8.xml>��< ? x m l   v e r s i o n = " 1 . 0 "   e n c o d i n g = " U T F - 1 6 " ? > < G e m i n i   x m l n s = " h t t p : / / g e m i n i / p i v o t c u s t o m i z a t i o n / L i n k e d T a b l e U p d a t e M o d e " > < C u s t o m C o n t e n t > < ! [ C D A T A [ T r u e ] ] > < / 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02A6B78D-F6AB-46B2-B4A2-8B26860DCFCE}">
  <ds:schemaRefs/>
</ds:datastoreItem>
</file>

<file path=customXml/itemProps10.xml><?xml version="1.0" encoding="utf-8"?>
<ds:datastoreItem xmlns:ds="http://schemas.openxmlformats.org/officeDocument/2006/customXml" ds:itemID="{F9DD21D8-4D05-475B-999C-5D715C158D31}">
  <ds:schemaRefs/>
</ds:datastoreItem>
</file>

<file path=customXml/itemProps11.xml><?xml version="1.0" encoding="utf-8"?>
<ds:datastoreItem xmlns:ds="http://schemas.openxmlformats.org/officeDocument/2006/customXml" ds:itemID="{3AA7B69F-2A0E-4570-A5BE-6E71758F9C45}">
  <ds:schemaRefs/>
</ds:datastoreItem>
</file>

<file path=customXml/itemProps12.xml><?xml version="1.0" encoding="utf-8"?>
<ds:datastoreItem xmlns:ds="http://schemas.openxmlformats.org/officeDocument/2006/customXml" ds:itemID="{4233E9F2-B3D3-4B86-A68E-55A48DF4A012}">
  <ds:schemaRefs/>
</ds:datastoreItem>
</file>

<file path=customXml/itemProps13.xml><?xml version="1.0" encoding="utf-8"?>
<ds:datastoreItem xmlns:ds="http://schemas.openxmlformats.org/officeDocument/2006/customXml" ds:itemID="{891FED3A-E2F5-4D74-9C79-9341F65D00B0}">
  <ds:schemaRefs/>
</ds:datastoreItem>
</file>

<file path=customXml/itemProps14.xml><?xml version="1.0" encoding="utf-8"?>
<ds:datastoreItem xmlns:ds="http://schemas.openxmlformats.org/officeDocument/2006/customXml" ds:itemID="{F9F05795-C3DC-421F-9F55-B37C434193C3}">
  <ds:schemaRefs/>
</ds:datastoreItem>
</file>

<file path=customXml/itemProps15.xml><?xml version="1.0" encoding="utf-8"?>
<ds:datastoreItem xmlns:ds="http://schemas.openxmlformats.org/officeDocument/2006/customXml" ds:itemID="{4CB05EF8-8B14-49BE-9868-D7B16DCEDB54}">
  <ds:schemaRefs/>
</ds:datastoreItem>
</file>

<file path=customXml/itemProps16.xml><?xml version="1.0" encoding="utf-8"?>
<ds:datastoreItem xmlns:ds="http://schemas.openxmlformats.org/officeDocument/2006/customXml" ds:itemID="{3555713B-DC46-48CF-B8EF-B86B8D9557A0}">
  <ds:schemaRefs/>
</ds:datastoreItem>
</file>

<file path=customXml/itemProps17.xml><?xml version="1.0" encoding="utf-8"?>
<ds:datastoreItem xmlns:ds="http://schemas.openxmlformats.org/officeDocument/2006/customXml" ds:itemID="{48480EAB-628A-4E25-AA78-D08103E01E87}">
  <ds:schemaRefs>
    <ds:schemaRef ds:uri="http://schemas.microsoft.com/DataMashup"/>
  </ds:schemaRefs>
</ds:datastoreItem>
</file>

<file path=customXml/itemProps2.xml><?xml version="1.0" encoding="utf-8"?>
<ds:datastoreItem xmlns:ds="http://schemas.openxmlformats.org/officeDocument/2006/customXml" ds:itemID="{C1264E01-515C-4C80-9FB5-1C9F86232D20}">
  <ds:schemaRefs/>
</ds:datastoreItem>
</file>

<file path=customXml/itemProps3.xml><?xml version="1.0" encoding="utf-8"?>
<ds:datastoreItem xmlns:ds="http://schemas.openxmlformats.org/officeDocument/2006/customXml" ds:itemID="{AE857408-9E02-4B83-84E8-0D9F2FCF3578}">
  <ds:schemaRefs/>
</ds:datastoreItem>
</file>

<file path=customXml/itemProps4.xml><?xml version="1.0" encoding="utf-8"?>
<ds:datastoreItem xmlns:ds="http://schemas.openxmlformats.org/officeDocument/2006/customXml" ds:itemID="{29E3066C-C2AC-47C9-8C77-A972EB3CE349}">
  <ds:schemaRefs/>
</ds:datastoreItem>
</file>

<file path=customXml/itemProps5.xml><?xml version="1.0" encoding="utf-8"?>
<ds:datastoreItem xmlns:ds="http://schemas.openxmlformats.org/officeDocument/2006/customXml" ds:itemID="{81DB4595-B1A6-4CC9-83DC-06F47263ADCD}">
  <ds:schemaRefs/>
</ds:datastoreItem>
</file>

<file path=customXml/itemProps6.xml><?xml version="1.0" encoding="utf-8"?>
<ds:datastoreItem xmlns:ds="http://schemas.openxmlformats.org/officeDocument/2006/customXml" ds:itemID="{397268C7-0A3B-45C5-9DD0-06224688D088}">
  <ds:schemaRefs/>
</ds:datastoreItem>
</file>

<file path=customXml/itemProps7.xml><?xml version="1.0" encoding="utf-8"?>
<ds:datastoreItem xmlns:ds="http://schemas.openxmlformats.org/officeDocument/2006/customXml" ds:itemID="{036C2F5D-611F-4B14-B233-55784C423A74}">
  <ds:schemaRefs/>
</ds:datastoreItem>
</file>

<file path=customXml/itemProps8.xml><?xml version="1.0" encoding="utf-8"?>
<ds:datastoreItem xmlns:ds="http://schemas.openxmlformats.org/officeDocument/2006/customXml" ds:itemID="{FF42A685-27B2-460A-A603-ECCB5CBD1A8A}">
  <ds:schemaRefs/>
</ds:datastoreItem>
</file>

<file path=customXml/itemProps9.xml><?xml version="1.0" encoding="utf-8"?>
<ds:datastoreItem xmlns:ds="http://schemas.openxmlformats.org/officeDocument/2006/customXml" ds:itemID="{A8596E88-4B02-48E2-A290-DAB995B3910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KPI 1</vt:lpstr>
      <vt:lpstr>KPI 2</vt:lpstr>
      <vt:lpstr>KPI 3</vt:lpstr>
      <vt:lpstr>KPI 4</vt:lpstr>
      <vt:lpstr>KPI 5</vt:lpstr>
      <vt:lpstr>KPI 6</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shradha sonar</dc:creator>
  <cp:lastModifiedBy>shradha sonar</cp:lastModifiedBy>
  <dcterms:created xsi:type="dcterms:W3CDTF">2024-09-03T15:03:04Z</dcterms:created>
  <dcterms:modified xsi:type="dcterms:W3CDTF">2024-09-30T10:57:14Z</dcterms:modified>
</cp:coreProperties>
</file>